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Informes financiero a junio 2026 DGECOG\"/>
    </mc:Choice>
  </mc:AlternateContent>
  <bookViews>
    <workbookView xWindow="-120" yWindow="-120" windowWidth="29040" windowHeight="15720"/>
  </bookViews>
  <sheets>
    <sheet name="Estado de Rendimiento Financier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9" i="2" l="1"/>
  <c r="E26" i="2"/>
  <c r="E30" i="2" s="1"/>
  <c r="G25" i="2"/>
  <c r="G24" i="2"/>
  <c r="C23" i="2"/>
  <c r="G23" i="2" s="1"/>
  <c r="I23" i="2" s="1"/>
  <c r="C22" i="2"/>
  <c r="G22" i="2" s="1"/>
  <c r="I22" i="2" s="1"/>
  <c r="C21" i="2"/>
  <c r="G21" i="2" s="1"/>
  <c r="C20" i="2"/>
  <c r="G20" i="2" s="1"/>
  <c r="C19" i="2"/>
  <c r="G19" i="2" s="1"/>
  <c r="I19" i="2" s="1"/>
  <c r="C18" i="2"/>
  <c r="C17" i="2"/>
  <c r="G17" i="2" s="1"/>
  <c r="I17" i="2" s="1"/>
  <c r="E14" i="2"/>
  <c r="G13" i="2"/>
  <c r="G12" i="2"/>
  <c r="I12" i="2" s="1"/>
  <c r="G11" i="2"/>
  <c r="I11" i="2" s="1"/>
  <c r="C10" i="2"/>
  <c r="C14" i="2" s="1"/>
  <c r="C26" i="2" l="1"/>
  <c r="C30" i="2" s="1"/>
  <c r="G18" i="2"/>
  <c r="G10" i="2"/>
  <c r="I10" i="2" l="1"/>
  <c r="G14" i="2"/>
  <c r="G26" i="2"/>
  <c r="I26" i="2" s="1"/>
  <c r="I18" i="2"/>
  <c r="G30" i="2" l="1"/>
  <c r="I30" i="2" s="1"/>
  <c r="I14" i="2"/>
</calcChain>
</file>

<file path=xl/sharedStrings.xml><?xml version="1.0" encoding="utf-8"?>
<sst xmlns="http://schemas.openxmlformats.org/spreadsheetml/2006/main" count="36" uniqueCount="36">
  <si>
    <t>Dirección Financiera</t>
  </si>
  <si>
    <t>Valores En RD$</t>
  </si>
  <si>
    <t>Variacion Absoluta</t>
  </si>
  <si>
    <t>Variacion Relativa</t>
  </si>
  <si>
    <r>
      <t xml:space="preserve">Preparado por:
</t>
    </r>
    <r>
      <rPr>
        <b/>
        <sz val="10"/>
        <color theme="1"/>
        <rFont val="Hervalit"/>
      </rPr>
      <t xml:space="preserve">Felipe López García
</t>
    </r>
    <r>
      <rPr>
        <sz val="10"/>
        <color theme="1"/>
        <rFont val="Hervalit"/>
      </rPr>
      <t>Encargado de Contabilidad</t>
    </r>
  </si>
  <si>
    <r>
      <t xml:space="preserve">Revisado por:
</t>
    </r>
    <r>
      <rPr>
        <b/>
        <sz val="10"/>
        <color theme="1"/>
        <rFont val="Hervalit"/>
      </rPr>
      <t xml:space="preserve">María Mercedes Troncoso
</t>
    </r>
    <r>
      <rPr>
        <sz val="10"/>
        <color theme="1"/>
        <rFont val="Hervalit"/>
      </rPr>
      <t>Directora Financiera</t>
    </r>
  </si>
  <si>
    <t>Estado de Rendimiento Financiero</t>
  </si>
  <si>
    <t>Ejercicio del 01 de enero al 30 de junio de 2026 y del 01 de enero al 31 de diciembre de 2025</t>
  </si>
  <si>
    <t>Ingresos (Nota 15)</t>
  </si>
  <si>
    <t>Transferencias Según Presupuesto (Gobierno Central)</t>
  </si>
  <si>
    <t>Ingresos Por Captación Directa</t>
  </si>
  <si>
    <t>Ingresos Por Fondos PROGEF</t>
  </si>
  <si>
    <t>Recargos, Multas Y Otros Ingresos</t>
  </si>
  <si>
    <t>Total ingresos</t>
  </si>
  <si>
    <t xml:space="preserve">Gastos </t>
  </si>
  <si>
    <t>Remuneraciones y Contribuciones</t>
  </si>
  <si>
    <t>Objeto 1</t>
  </si>
  <si>
    <t>Contratación de Servicios</t>
  </si>
  <si>
    <t>Objeto 2</t>
  </si>
  <si>
    <t>Materiales y Suministros</t>
  </si>
  <si>
    <t>Objeto 3</t>
  </si>
  <si>
    <t>Transferencias Corrientes</t>
  </si>
  <si>
    <t>Objeto 4</t>
  </si>
  <si>
    <t>Transferencias de Capital</t>
  </si>
  <si>
    <t>Objeto 5</t>
  </si>
  <si>
    <t>Bienes Muebles, Inmuebles e Intangibles</t>
  </si>
  <si>
    <t>Objeto 6</t>
  </si>
  <si>
    <t>Obras</t>
  </si>
  <si>
    <t>Objeto 7</t>
  </si>
  <si>
    <t>Gastos Financieros</t>
  </si>
  <si>
    <t>Impuestos</t>
  </si>
  <si>
    <t>Total gastos</t>
  </si>
  <si>
    <t>Ganancia (Perdida) Por Diferencia Cambiaria (N/A)</t>
  </si>
  <si>
    <t>0.00%</t>
  </si>
  <si>
    <t>Participación En Resultado De Asociadas (N/A)</t>
  </si>
  <si>
    <t>Resultado Del Período (Ahorro / 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</si>
</sst>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Hervalit"/>
    </font>
    <font>
      <sz val="10"/>
      <color rgb="FF000000"/>
      <name val="Hervalit"/>
    </font>
    <font>
      <b/>
      <sz val="10"/>
      <color theme="1"/>
      <name val="Hervalit"/>
    </font>
    <font>
      <sz val="10"/>
      <name val="Hervalit"/>
    </font>
    <font>
      <b/>
      <sz val="10"/>
      <color rgb="FF333333"/>
      <name val="Hervalit"/>
    </font>
    <font>
      <sz val="10"/>
      <color rgb="FF333333"/>
      <name val="Hervalit"/>
    </font>
    <font>
      <b/>
      <sz val="10"/>
      <color rgb="FF000000"/>
      <name val="Hervalit"/>
    </font>
    <font>
      <b/>
      <sz val="12"/>
      <color theme="1"/>
      <name val="Hervalit"/>
    </font>
    <font>
      <sz val="12"/>
      <name val="Hervalit"/>
    </font>
    <font>
      <sz val="12"/>
      <color rgb="FF000000"/>
      <name val="HERVALIT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43" fontId="6" fillId="2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shrinkToFi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vertical="center" wrapText="1"/>
    </xf>
    <xf numFmtId="43" fontId="3" fillId="0" borderId="0" xfId="1" applyFont="1" applyAlignment="1">
      <alignment vertical="center" shrinkToFit="1"/>
    </xf>
    <xf numFmtId="43" fontId="2" fillId="2" borderId="0" xfId="0" applyNumberFormat="1" applyFont="1" applyFill="1" applyAlignment="1">
      <alignment horizontal="right" vertical="center" shrinkToFit="1"/>
    </xf>
    <xf numFmtId="43" fontId="7" fillId="2" borderId="0" xfId="0" applyNumberFormat="1" applyFont="1" applyFill="1" applyAlignment="1">
      <alignment horizontal="right" vertical="center" shrinkToFit="1"/>
    </xf>
    <xf numFmtId="43" fontId="2" fillId="2" borderId="0" xfId="0" applyNumberFormat="1" applyFont="1" applyFill="1" applyAlignment="1">
      <alignment vertical="center" shrinkToFit="1"/>
    </xf>
    <xf numFmtId="10" fontId="2" fillId="2" borderId="0" xfId="0" applyNumberFormat="1" applyFont="1" applyFill="1" applyAlignment="1">
      <alignment horizontal="right" vertical="center" shrinkToFit="1"/>
    </xf>
    <xf numFmtId="0" fontId="2" fillId="2" borderId="0" xfId="0" applyFont="1" applyFill="1" applyAlignment="1">
      <alignment vertical="center" shrinkToFit="1"/>
    </xf>
    <xf numFmtId="43" fontId="2" fillId="2" borderId="2" xfId="0" applyNumberFormat="1" applyFont="1" applyFill="1" applyBorder="1" applyAlignment="1">
      <alignment horizontal="right" vertical="center" shrinkToFit="1"/>
    </xf>
    <xf numFmtId="43" fontId="7" fillId="2" borderId="3" xfId="0" applyNumberFormat="1" applyFont="1" applyFill="1" applyBorder="1" applyAlignment="1">
      <alignment horizontal="right" vertical="center" shrinkToFit="1"/>
    </xf>
    <xf numFmtId="10" fontId="2" fillId="2" borderId="3" xfId="0" applyNumberFormat="1" applyFont="1" applyFill="1" applyBorder="1" applyAlignment="1">
      <alignment horizontal="right" vertical="center" shrinkToFit="1"/>
    </xf>
    <xf numFmtId="43" fontId="4" fillId="2" borderId="0" xfId="0" applyNumberFormat="1" applyFont="1" applyFill="1" applyAlignment="1">
      <alignment horizontal="right" vertical="center" shrinkToFit="1"/>
    </xf>
    <xf numFmtId="0" fontId="4" fillId="2" borderId="0" xfId="0" applyFont="1" applyFill="1" applyAlignment="1">
      <alignment vertical="center" shrinkToFit="1"/>
    </xf>
    <xf numFmtId="10" fontId="4" fillId="2" borderId="0" xfId="0" applyNumberFormat="1" applyFont="1" applyFill="1" applyAlignment="1">
      <alignment horizontal="right" vertical="center" shrinkToFit="1"/>
    </xf>
    <xf numFmtId="43" fontId="6" fillId="2" borderId="0" xfId="0" applyNumberFormat="1" applyFont="1" applyFill="1" applyAlignment="1">
      <alignment horizontal="right" vertical="center" shrinkToFit="1"/>
    </xf>
    <xf numFmtId="9" fontId="2" fillId="2" borderId="0" xfId="0" applyNumberFormat="1" applyFont="1" applyFill="1" applyAlignment="1">
      <alignment vertical="center" shrinkToFi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43" fontId="2" fillId="2" borderId="3" xfId="0" applyNumberFormat="1" applyFont="1" applyFill="1" applyBorder="1" applyAlignment="1">
      <alignment horizontal="right" vertical="center" shrinkToFit="1"/>
    </xf>
    <xf numFmtId="43" fontId="4" fillId="2" borderId="5" xfId="0" applyNumberFormat="1" applyFont="1" applyFill="1" applyBorder="1" applyAlignment="1">
      <alignment horizontal="right" vertical="center" shrinkToFit="1"/>
    </xf>
    <xf numFmtId="10" fontId="4" fillId="2" borderId="5" xfId="0" applyNumberFormat="1" applyFont="1" applyFill="1" applyBorder="1" applyAlignment="1">
      <alignment horizontal="right" vertical="center" shrinkToFit="1"/>
    </xf>
    <xf numFmtId="9" fontId="2" fillId="2" borderId="0" xfId="0" applyNumberFormat="1" applyFont="1" applyFill="1" applyAlignment="1">
      <alignment horizontal="right" vertical="center" shrinkToFit="1"/>
    </xf>
    <xf numFmtId="43" fontId="7" fillId="2" borderId="2" xfId="0" applyNumberFormat="1" applyFont="1" applyFill="1" applyBorder="1" applyAlignment="1">
      <alignment horizontal="right" vertical="center" shrinkToFit="1"/>
    </xf>
    <xf numFmtId="9" fontId="2" fillId="2" borderId="2" xfId="0" applyNumberFormat="1" applyFont="1" applyFill="1" applyBorder="1" applyAlignment="1">
      <alignment horizontal="right" vertical="center" shrinkToFit="1"/>
    </xf>
    <xf numFmtId="43" fontId="4" fillId="2" borderId="4" xfId="0" applyNumberFormat="1" applyFont="1" applyFill="1" applyBorder="1" applyAlignment="1">
      <alignment horizontal="right" vertical="center" shrinkToFit="1"/>
    </xf>
    <xf numFmtId="43" fontId="6" fillId="2" borderId="4" xfId="0" applyNumberFormat="1" applyFont="1" applyFill="1" applyBorder="1" applyAlignment="1">
      <alignment horizontal="right" vertical="center" shrinkToFit="1"/>
    </xf>
    <xf numFmtId="10" fontId="4" fillId="2" borderId="4" xfId="0" applyNumberFormat="1" applyFont="1" applyFill="1" applyBorder="1" applyAlignment="1">
      <alignment vertical="center" shrinkToFit="1"/>
    </xf>
    <xf numFmtId="4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3051810</xdr:colOff>
      <xdr:row>0</xdr:row>
      <xdr:rowOff>68580</xdr:rowOff>
    </xdr:from>
    <xdr:to>
      <xdr:col>4</xdr:col>
      <xdr:colOff>201930</xdr:colOff>
      <xdr:row>0</xdr:row>
      <xdr:rowOff>1247775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2E46B3-932C-469D-B64F-A2DDC44E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1810" y="68580"/>
          <a:ext cx="2922270" cy="11791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garcia/Downloads/2.%20-%20DGBN%20ESTADOS%20DE%20SITUACION%20FINANCIERA%20AL%2030%20JUNIO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SITUACION PORTAL"/>
      <sheetName val="ESTADO SITUACION 30 JUNIO 2026"/>
      <sheetName val="Estado de Situación Financiera"/>
      <sheetName val="Estado de Rendimiento Financier"/>
      <sheetName val="Hoja3"/>
      <sheetName val="Estado de Cambio de Patrimonio"/>
      <sheetName val="Estado de Flujo de Efectivo"/>
      <sheetName val="Análisis De Ejecución Presupues"/>
      <sheetName val="NOTAS SEGUN RESUMEN DINAMICO"/>
      <sheetName val="NOTAS BIENES INMUEBLES"/>
      <sheetName val="NOTAS BIENES MUEBLES"/>
      <sheetName val="NOTAS BIENES MUEBLES (3)"/>
      <sheetName val="NOTA DEPRECIACION BIENE MUEBLES"/>
      <sheetName val="NOTAS BIENES MUEBLES (2)"/>
      <sheetName val="NOTAS GASTOS 5.1.01"/>
      <sheetName val="NOTA 30"/>
      <sheetName val="NOTA 30.1"/>
      <sheetName val="NOTA 30.2"/>
      <sheetName val="NOTA 30.3"/>
      <sheetName val="NOTA 31"/>
      <sheetName val="NOTAS GASTOS 5.1.02"/>
      <sheetName val="NOTAS GASTOS 5.1.03"/>
      <sheetName val="NOTAS GASTOS 5.1.04"/>
      <sheetName val="NOTAS GASTOS 5.1.07"/>
      <sheetName val="NOTAS GASTOS 5.1.09"/>
      <sheetName val="NOTAS SEGUN RESUMEN DINAMIC (2)"/>
      <sheetName val="NOTAS SEGUN RESUMEN DINAMIC (3)"/>
      <sheetName val="NOTAS SEGUN RESUMEN DINAMIC (4)"/>
      <sheetName val="NOTA INVENTARIO"/>
      <sheetName val="NOTA 7"/>
      <sheetName val="NOTA 7 (3)"/>
      <sheetName val="NOTA 7 (2)"/>
      <sheetName val="NOTA 8"/>
      <sheetName val="NOTA 9"/>
      <sheetName val="NOTA 10"/>
      <sheetName val="NOTA 10 (2)"/>
      <sheetName val="NOTA 11"/>
      <sheetName val="NOTA 12"/>
      <sheetName val="NOTA 13"/>
      <sheetName val="NOTA 14"/>
      <sheetName val="NOTA 43 (2)"/>
      <sheetName val="RESUMEN DE FONDOS"/>
      <sheetName val="FONDO 0100"/>
      <sheetName val="FONDO 2085"/>
      <sheetName val="FONDO REPONIBLE"/>
      <sheetName val="PAGADOS A TERCEROS"/>
      <sheetName val="ANALISIS PRESUPUESTARIO"/>
      <sheetName val="EJECUCION PRESUPUESTARIA"/>
      <sheetName val="CAPTACION DIRECTA"/>
      <sheetName val="CAPTACION DIRECTA (2)"/>
      <sheetName val="CAPTACION DIRECTA (3)"/>
      <sheetName val="CAPTACION DIRECTA (4)"/>
      <sheetName val="PRESUPUESTO MODIFICADO"/>
    </sheetNames>
    <sheetDataSet>
      <sheetData sheetId="0"/>
      <sheetData sheetId="1"/>
      <sheetData sheetId="2"/>
      <sheetData sheetId="3">
        <row r="30">
          <cell r="C30">
            <v>1092149396.9198999</v>
          </cell>
        </row>
      </sheetData>
      <sheetData sheetId="4"/>
      <sheetData sheetId="5">
        <row r="10">
          <cell r="F10">
            <v>824944006.78999996</v>
          </cell>
        </row>
      </sheetData>
      <sheetData sheetId="6"/>
      <sheetData sheetId="7">
        <row r="12">
          <cell r="E12">
            <v>362796175.19010001</v>
          </cell>
        </row>
        <row r="13">
          <cell r="E13">
            <v>20371363.390000001</v>
          </cell>
        </row>
        <row r="14">
          <cell r="E14">
            <v>8532049.7100000009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755156145.19000006</v>
          </cell>
        </row>
        <row r="18">
          <cell r="E18">
            <v>43317624.909999996</v>
          </cell>
        </row>
        <row r="19">
          <cell r="C19">
            <v>2178290552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9">
          <cell r="D19">
            <v>89133017.150000006</v>
          </cell>
        </row>
      </sheetData>
      <sheetData sheetId="30"/>
      <sheetData sheetId="31"/>
      <sheetData sheetId="32">
        <row r="11">
          <cell r="B11">
            <v>43653344.395505331</v>
          </cell>
        </row>
      </sheetData>
      <sheetData sheetId="33">
        <row r="19">
          <cell r="B19">
            <v>8467919.7989647742</v>
          </cell>
        </row>
      </sheetData>
      <sheetData sheetId="34">
        <row r="14">
          <cell r="B14">
            <v>1465832.6099999994</v>
          </cell>
        </row>
      </sheetData>
      <sheetData sheetId="35"/>
      <sheetData sheetId="36">
        <row r="13">
          <cell r="B13">
            <v>61773537.430000007</v>
          </cell>
        </row>
      </sheetData>
      <sheetData sheetId="37">
        <row r="12">
          <cell r="B12">
            <v>0</v>
          </cell>
        </row>
      </sheetData>
      <sheetData sheetId="38">
        <row r="15">
          <cell r="B15">
            <v>3563865.28</v>
          </cell>
        </row>
      </sheetData>
      <sheetData sheetId="39">
        <row r="13">
          <cell r="B13">
            <v>2044556.33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A4" sqref="A4:I4"/>
    </sheetView>
  </sheetViews>
  <sheetFormatPr baseColWidth="10" defaultColWidth="12.625" defaultRowHeight="15" customHeight="1"/>
  <cols>
    <col min="1" max="1" width="58.75" style="1" customWidth="1"/>
    <col min="2" max="2" width="10.375" style="1" customWidth="1"/>
    <col min="3" max="3" width="15.75" style="1" customWidth="1"/>
    <col min="4" max="4" width="1.75" style="1" customWidth="1"/>
    <col min="5" max="5" width="15.75" style="1" customWidth="1"/>
    <col min="6" max="6" width="1.75" style="1" customWidth="1"/>
    <col min="7" max="7" width="15.75" style="1" customWidth="1"/>
    <col min="8" max="8" width="1.75" style="1" customWidth="1"/>
    <col min="9" max="9" width="10.75" style="1" customWidth="1"/>
    <col min="10" max="16384" width="12.625" style="1"/>
  </cols>
  <sheetData>
    <row r="1" spans="1:9" ht="99.95" customHeight="1">
      <c r="A1" s="49"/>
      <c r="B1" s="49"/>
      <c r="C1" s="49"/>
      <c r="D1" s="49"/>
      <c r="E1" s="49"/>
      <c r="F1" s="49"/>
      <c r="G1" s="49"/>
      <c r="H1" s="49"/>
      <c r="I1" s="49"/>
    </row>
    <row r="2" spans="1:9" ht="12.75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9" s="14" customFormat="1" ht="15.75">
      <c r="A3" s="51" t="s">
        <v>6</v>
      </c>
      <c r="B3" s="52"/>
      <c r="C3" s="52"/>
      <c r="D3" s="52"/>
      <c r="E3" s="52"/>
      <c r="F3" s="52"/>
      <c r="G3" s="52"/>
      <c r="H3" s="52"/>
      <c r="I3" s="52"/>
    </row>
    <row r="4" spans="1:9" ht="12.75">
      <c r="A4" s="47" t="s">
        <v>7</v>
      </c>
      <c r="B4" s="48"/>
      <c r="C4" s="48"/>
      <c r="D4" s="48"/>
      <c r="E4" s="48"/>
      <c r="F4" s="48"/>
      <c r="G4" s="48"/>
      <c r="H4" s="48"/>
      <c r="I4" s="48"/>
    </row>
    <row r="5" spans="1:9" ht="12.75">
      <c r="A5" s="47" t="s">
        <v>1</v>
      </c>
      <c r="B5" s="48"/>
      <c r="C5" s="48"/>
      <c r="D5" s="48"/>
      <c r="E5" s="48"/>
      <c r="F5" s="48"/>
      <c r="G5" s="48"/>
      <c r="H5" s="48"/>
      <c r="I5" s="48"/>
    </row>
    <row r="6" spans="1:9" ht="12.75">
      <c r="A6" s="2"/>
      <c r="B6" s="3"/>
      <c r="C6" s="3"/>
      <c r="D6" s="3"/>
      <c r="E6" s="3"/>
      <c r="F6" s="3"/>
      <c r="G6" s="3"/>
      <c r="H6" s="3"/>
      <c r="I6" s="3"/>
    </row>
    <row r="7" spans="1:9" ht="12.75">
      <c r="A7" s="2"/>
      <c r="B7" s="3"/>
      <c r="C7" s="3"/>
      <c r="D7" s="3"/>
      <c r="E7" s="3"/>
      <c r="F7" s="3"/>
      <c r="G7" s="3"/>
      <c r="H7" s="3"/>
      <c r="I7" s="3"/>
    </row>
    <row r="8" spans="1:9" ht="25.5">
      <c r="A8" s="9"/>
      <c r="B8" s="9"/>
      <c r="C8" s="6">
        <v>2026</v>
      </c>
      <c r="D8" s="2"/>
      <c r="E8" s="6">
        <v>2025</v>
      </c>
      <c r="F8" s="7"/>
      <c r="G8" s="8" t="s">
        <v>2</v>
      </c>
      <c r="H8" s="15"/>
      <c r="I8" s="8" t="s">
        <v>3</v>
      </c>
    </row>
    <row r="9" spans="1:9" ht="12.75">
      <c r="A9" s="16" t="s">
        <v>8</v>
      </c>
      <c r="B9" s="17"/>
      <c r="C9" s="7"/>
      <c r="D9" s="7"/>
      <c r="E9" s="7"/>
      <c r="F9" s="15"/>
      <c r="G9" s="15"/>
      <c r="H9" s="4"/>
      <c r="I9" s="4"/>
    </row>
    <row r="10" spans="1:9" ht="12.75">
      <c r="A10" s="18" t="s">
        <v>9</v>
      </c>
      <c r="B10" s="19"/>
      <c r="C10" s="20">
        <f>SUM('[1]Análisis De Ejecución Presupues'!C19)</f>
        <v>2178290552</v>
      </c>
      <c r="D10" s="21"/>
      <c r="E10" s="21">
        <v>1571853452</v>
      </c>
      <c r="F10" s="21"/>
      <c r="G10" s="22">
        <f>SUM(C10-E10)</f>
        <v>606437100</v>
      </c>
      <c r="H10" s="23"/>
      <c r="I10" s="24">
        <f>SUM(G10/E10)</f>
        <v>0.38581020338020672</v>
      </c>
    </row>
    <row r="11" spans="1:9" ht="12.75">
      <c r="A11" s="18" t="s">
        <v>10</v>
      </c>
      <c r="B11" s="19"/>
      <c r="C11" s="21">
        <v>104195350.65000001</v>
      </c>
      <c r="D11" s="21"/>
      <c r="E11" s="21">
        <v>60044129.149999999</v>
      </c>
      <c r="F11" s="21"/>
      <c r="G11" s="22">
        <f t="shared" ref="G11:G13" si="0">SUM(C11-E11)</f>
        <v>44151221.500000007</v>
      </c>
      <c r="H11" s="25"/>
      <c r="I11" s="24">
        <f>SUM(G11/C11)</f>
        <v>0.42373504407415713</v>
      </c>
    </row>
    <row r="12" spans="1:9" ht="12.75">
      <c r="A12" s="18" t="s">
        <v>11</v>
      </c>
      <c r="B12" s="19"/>
      <c r="C12" s="21">
        <v>0</v>
      </c>
      <c r="D12" s="21"/>
      <c r="E12" s="21">
        <v>14162814.27</v>
      </c>
      <c r="F12" s="21"/>
      <c r="G12" s="22">
        <f t="shared" si="0"/>
        <v>-14162814.27</v>
      </c>
      <c r="H12" s="25"/>
      <c r="I12" s="24">
        <f t="shared" ref="I12:I14" si="1">SUM(G12/E12)</f>
        <v>-1</v>
      </c>
    </row>
    <row r="13" spans="1:9" ht="12.75">
      <c r="A13" s="18" t="s">
        <v>12</v>
      </c>
      <c r="B13" s="19"/>
      <c r="C13" s="26">
        <v>0</v>
      </c>
      <c r="D13" s="21"/>
      <c r="E13" s="26">
        <v>0</v>
      </c>
      <c r="F13" s="21"/>
      <c r="G13" s="27">
        <f t="shared" si="0"/>
        <v>0</v>
      </c>
      <c r="H13" s="25"/>
      <c r="I13" s="28">
        <v>0</v>
      </c>
    </row>
    <row r="14" spans="1:9" ht="12.75">
      <c r="A14" s="16" t="s">
        <v>13</v>
      </c>
      <c r="B14" s="17"/>
      <c r="C14" s="29">
        <f>SUM(C10:C13)</f>
        <v>2282485902.6500001</v>
      </c>
      <c r="D14" s="29"/>
      <c r="E14" s="29">
        <f>SUM(E10:E13)</f>
        <v>1646060395.4200001</v>
      </c>
      <c r="F14" s="29"/>
      <c r="G14" s="29">
        <f>SUM(G10:G13)</f>
        <v>636425507.23000002</v>
      </c>
      <c r="H14" s="30"/>
      <c r="I14" s="31">
        <f t="shared" si="1"/>
        <v>0.38663557485544936</v>
      </c>
    </row>
    <row r="15" spans="1:9" ht="12.75">
      <c r="A15" s="16"/>
      <c r="B15" s="17"/>
      <c r="C15" s="29"/>
      <c r="D15" s="29"/>
      <c r="E15" s="29"/>
      <c r="F15" s="21"/>
      <c r="G15" s="32"/>
      <c r="H15" s="25"/>
      <c r="I15" s="33"/>
    </row>
    <row r="16" spans="1:9" ht="12.75">
      <c r="A16" s="16" t="s">
        <v>14</v>
      </c>
      <c r="B16" s="34"/>
      <c r="C16" s="29"/>
      <c r="D16" s="29"/>
      <c r="E16" s="29"/>
      <c r="F16" s="21"/>
      <c r="G16" s="29"/>
      <c r="H16" s="25"/>
      <c r="I16" s="33"/>
    </row>
    <row r="17" spans="1:9" ht="12.75">
      <c r="A17" s="18" t="s">
        <v>15</v>
      </c>
      <c r="B17" s="35" t="s">
        <v>16</v>
      </c>
      <c r="C17" s="21">
        <f>SUM('[1]Análisis De Ejecución Presupues'!E12)</f>
        <v>362796175.19010001</v>
      </c>
      <c r="D17" s="21"/>
      <c r="E17" s="21">
        <v>958894374.25999999</v>
      </c>
      <c r="F17" s="21"/>
      <c r="G17" s="22">
        <f t="shared" ref="G17:G25" si="2">SUM(C17-E17)</f>
        <v>-596098199.06990004</v>
      </c>
      <c r="H17" s="25"/>
      <c r="I17" s="24">
        <f t="shared" ref="I17:I19" si="3">SUM(G17/C17)</f>
        <v>-1.6430663822669935</v>
      </c>
    </row>
    <row r="18" spans="1:9" ht="12.75">
      <c r="A18" s="18" t="s">
        <v>17</v>
      </c>
      <c r="B18" s="35" t="s">
        <v>18</v>
      </c>
      <c r="C18" s="21">
        <f>SUM('[1]Análisis De Ejecución Presupues'!E13)</f>
        <v>20371363.390000001</v>
      </c>
      <c r="D18" s="21"/>
      <c r="E18" s="21">
        <v>67366080.150000006</v>
      </c>
      <c r="F18" s="21"/>
      <c r="G18" s="22">
        <f t="shared" si="2"/>
        <v>-46994716.760000005</v>
      </c>
      <c r="H18" s="25"/>
      <c r="I18" s="24">
        <f>SUM(G18/E18)</f>
        <v>-0.69760206702482452</v>
      </c>
    </row>
    <row r="19" spans="1:9" ht="12.75">
      <c r="A19" s="18" t="s">
        <v>19</v>
      </c>
      <c r="B19" s="35" t="s">
        <v>20</v>
      </c>
      <c r="C19" s="21">
        <f>SUM('[1]Análisis De Ejecución Presupues'!E14)</f>
        <v>8532049.7100000009</v>
      </c>
      <c r="D19" s="21"/>
      <c r="E19" s="21">
        <v>37166593.599999994</v>
      </c>
      <c r="F19" s="21"/>
      <c r="G19" s="22">
        <f t="shared" si="2"/>
        <v>-28634543.889999993</v>
      </c>
      <c r="H19" s="25"/>
      <c r="I19" s="24">
        <f t="shared" si="3"/>
        <v>-3.3561154544656291</v>
      </c>
    </row>
    <row r="20" spans="1:9" ht="12.75">
      <c r="A20" s="18" t="s">
        <v>21</v>
      </c>
      <c r="B20" s="35" t="s">
        <v>22</v>
      </c>
      <c r="C20" s="21">
        <f>SUM('[1]Análisis De Ejecución Presupues'!E15)</f>
        <v>0</v>
      </c>
      <c r="D20" s="21"/>
      <c r="E20" s="21">
        <v>0</v>
      </c>
      <c r="F20" s="21"/>
      <c r="G20" s="22">
        <f t="shared" si="2"/>
        <v>0</v>
      </c>
      <c r="H20" s="25"/>
      <c r="I20" s="24">
        <v>0</v>
      </c>
    </row>
    <row r="21" spans="1:9" ht="12.75">
      <c r="A21" s="18" t="s">
        <v>23</v>
      </c>
      <c r="B21" s="35" t="s">
        <v>24</v>
      </c>
      <c r="C21" s="21">
        <f>SUM('[1]Análisis De Ejecución Presupues'!E16)</f>
        <v>0</v>
      </c>
      <c r="D21" s="21"/>
      <c r="E21" s="21">
        <v>0</v>
      </c>
      <c r="F21" s="21"/>
      <c r="G21" s="22">
        <f t="shared" si="2"/>
        <v>0</v>
      </c>
      <c r="H21" s="25"/>
      <c r="I21" s="24">
        <v>0</v>
      </c>
    </row>
    <row r="22" spans="1:9" ht="12.75">
      <c r="A22" s="18" t="s">
        <v>25</v>
      </c>
      <c r="B22" s="35" t="s">
        <v>26</v>
      </c>
      <c r="C22" s="21">
        <f>SUM('[1]Análisis De Ejecución Presupues'!E17)</f>
        <v>755156145.19000006</v>
      </c>
      <c r="D22" s="21"/>
      <c r="E22" s="21">
        <v>438688375.68000001</v>
      </c>
      <c r="F22" s="21"/>
      <c r="G22" s="22">
        <f t="shared" si="2"/>
        <v>316467769.51000005</v>
      </c>
      <c r="H22" s="25"/>
      <c r="I22" s="24">
        <f>SUM(G22/C22)</f>
        <v>0.4190759375074351</v>
      </c>
    </row>
    <row r="23" spans="1:9" ht="12.75">
      <c r="A23" s="18" t="s">
        <v>27</v>
      </c>
      <c r="B23" s="35" t="s">
        <v>28</v>
      </c>
      <c r="C23" s="21">
        <f>SUM('[1]Análisis De Ejecución Presupues'!E18)</f>
        <v>43317624.909999996</v>
      </c>
      <c r="D23" s="21"/>
      <c r="E23" s="21">
        <v>121172194.83</v>
      </c>
      <c r="F23" s="21"/>
      <c r="G23" s="22">
        <f t="shared" si="2"/>
        <v>-77854569.920000002</v>
      </c>
      <c r="H23" s="25"/>
      <c r="I23" s="24">
        <f>SUM(G23/C23)</f>
        <v>-1.7972954445622675</v>
      </c>
    </row>
    <row r="24" spans="1:9" ht="12.75">
      <c r="A24" s="18" t="s">
        <v>29</v>
      </c>
      <c r="B24" s="19"/>
      <c r="C24" s="21">
        <v>1050</v>
      </c>
      <c r="D24" s="21"/>
      <c r="E24" s="21">
        <v>0</v>
      </c>
      <c r="F24" s="21"/>
      <c r="G24" s="22">
        <f t="shared" si="2"/>
        <v>1050</v>
      </c>
      <c r="H24" s="25"/>
      <c r="I24" s="24">
        <v>0</v>
      </c>
    </row>
    <row r="25" spans="1:9" ht="12.75">
      <c r="A25" s="18" t="s">
        <v>30</v>
      </c>
      <c r="B25" s="19"/>
      <c r="C25" s="36">
        <v>162097.34</v>
      </c>
      <c r="D25" s="21"/>
      <c r="E25" s="36">
        <v>0</v>
      </c>
      <c r="F25" s="21"/>
      <c r="G25" s="27">
        <f t="shared" si="2"/>
        <v>162097.34</v>
      </c>
      <c r="H25" s="25"/>
      <c r="I25" s="28">
        <v>0</v>
      </c>
    </row>
    <row r="26" spans="1:9" ht="13.5" thickBot="1">
      <c r="A26" s="16" t="s">
        <v>31</v>
      </c>
      <c r="B26" s="17"/>
      <c r="C26" s="37">
        <f>SUM(C17:C25)</f>
        <v>1190336505.7301002</v>
      </c>
      <c r="D26" s="29"/>
      <c r="E26" s="37">
        <f>SUM(E17:E25)</f>
        <v>1623287618.52</v>
      </c>
      <c r="F26" s="29"/>
      <c r="G26" s="37">
        <f>SUM(G17:G25)</f>
        <v>-432951112.7899</v>
      </c>
      <c r="H26" s="30"/>
      <c r="I26" s="38">
        <f>SUM(G26/C26)</f>
        <v>-0.36372161208678283</v>
      </c>
    </row>
    <row r="27" spans="1:9" ht="13.5" thickTop="1">
      <c r="A27" s="16"/>
      <c r="B27" s="17"/>
      <c r="C27" s="29"/>
      <c r="D27" s="29"/>
      <c r="E27" s="29"/>
      <c r="F27" s="21"/>
      <c r="G27" s="32"/>
      <c r="H27" s="25"/>
      <c r="I27" s="33"/>
    </row>
    <row r="28" spans="1:9" ht="12.75">
      <c r="A28" s="18" t="s">
        <v>32</v>
      </c>
      <c r="B28" s="19"/>
      <c r="C28" s="21">
        <v>0</v>
      </c>
      <c r="D28" s="21"/>
      <c r="E28" s="21">
        <v>0</v>
      </c>
      <c r="F28" s="21"/>
      <c r="G28" s="22">
        <v>0</v>
      </c>
      <c r="H28" s="25"/>
      <c r="I28" s="39" t="s">
        <v>33</v>
      </c>
    </row>
    <row r="29" spans="1:9" ht="12.75">
      <c r="A29" s="18" t="s">
        <v>34</v>
      </c>
      <c r="B29" s="19"/>
      <c r="C29" s="26">
        <v>0</v>
      </c>
      <c r="D29" s="21"/>
      <c r="E29" s="26">
        <v>0</v>
      </c>
      <c r="F29" s="21"/>
      <c r="G29" s="40">
        <v>0</v>
      </c>
      <c r="H29" s="25"/>
      <c r="I29" s="41" t="str">
        <f>IF(C29=0,"0.00%",G29/C29)</f>
        <v>0.00%</v>
      </c>
    </row>
    <row r="30" spans="1:9" ht="13.5" thickBot="1">
      <c r="A30" s="16" t="s">
        <v>35</v>
      </c>
      <c r="B30" s="17"/>
      <c r="C30" s="42">
        <f>+C14-C26-C28-C29</f>
        <v>1092149396.9198999</v>
      </c>
      <c r="D30" s="29"/>
      <c r="E30" s="42">
        <f>+E14-E26-E28-E29</f>
        <v>22772776.900000095</v>
      </c>
      <c r="F30" s="21"/>
      <c r="G30" s="43">
        <f>+G14-G26-G28-G29</f>
        <v>1069376620.0199001</v>
      </c>
      <c r="H30" s="25"/>
      <c r="I30" s="44">
        <f>+G30/E30</f>
        <v>46.95855163890424</v>
      </c>
    </row>
    <row r="31" spans="1:9" ht="13.5" thickTop="1">
      <c r="A31" s="5"/>
      <c r="B31" s="17"/>
      <c r="C31" s="13"/>
      <c r="D31" s="13"/>
      <c r="E31" s="13"/>
      <c r="F31" s="45"/>
      <c r="G31" s="13"/>
      <c r="H31" s="4"/>
      <c r="I31" s="12"/>
    </row>
    <row r="32" spans="1:9" ht="12.75">
      <c r="A32" s="5"/>
      <c r="B32" s="17"/>
      <c r="C32" s="13"/>
      <c r="D32" s="13"/>
      <c r="E32" s="13"/>
      <c r="F32" s="45"/>
      <c r="G32" s="13"/>
      <c r="H32" s="4"/>
      <c r="I32" s="12"/>
    </row>
    <row r="33" spans="1:9" ht="12.75">
      <c r="A33" s="5"/>
      <c r="B33" s="17"/>
      <c r="C33" s="13"/>
      <c r="D33" s="13"/>
      <c r="E33" s="13"/>
      <c r="F33" s="45"/>
      <c r="G33" s="13"/>
      <c r="H33" s="4"/>
      <c r="I33" s="12"/>
    </row>
    <row r="34" spans="1:9" ht="89.25" customHeight="1">
      <c r="A34" s="10" t="s">
        <v>4</v>
      </c>
      <c r="B34" s="13"/>
      <c r="C34" s="46" t="s">
        <v>5</v>
      </c>
      <c r="D34" s="46"/>
      <c r="E34" s="46"/>
      <c r="F34" s="46"/>
      <c r="G34" s="46"/>
    </row>
    <row r="35" spans="1:9" ht="12.75">
      <c r="A35" s="17"/>
      <c r="B35" s="17"/>
      <c r="C35" s="13"/>
      <c r="D35" s="13"/>
      <c r="E35" s="13"/>
      <c r="F35" s="11"/>
      <c r="G35" s="11"/>
      <c r="H35" s="4"/>
      <c r="I35" s="4"/>
    </row>
  </sheetData>
  <mergeCells count="6">
    <mergeCell ref="C34:G34"/>
    <mergeCell ref="A1:I1"/>
    <mergeCell ref="A2:I2"/>
    <mergeCell ref="A3:I3"/>
    <mergeCell ref="A4:I4"/>
    <mergeCell ref="A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Rendimiento Financier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PROPIEDAD DE</cp:lastModifiedBy>
  <dcterms:created xsi:type="dcterms:W3CDTF">2026-07-16T14:32:23Z</dcterms:created>
  <dcterms:modified xsi:type="dcterms:W3CDTF">2026-07-16T19:03:57Z</dcterms:modified>
</cp:coreProperties>
</file>