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ndhira Neuman\Documents\JUNIO 2026\FINANCIERO JUNIO 2026\Informes financiero a junio 2026 DGECOG\"/>
    </mc:Choice>
  </mc:AlternateContent>
  <bookViews>
    <workbookView xWindow="-120" yWindow="-120" windowWidth="29040" windowHeight="15720"/>
  </bookViews>
  <sheets>
    <sheet name="Estado de Flujo de Efectivo com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5" i="4" l="1"/>
  <c r="H45" i="4" s="1"/>
  <c r="F44" i="4"/>
  <c r="H44" i="4" s="1"/>
  <c r="D40" i="4"/>
  <c r="F40" i="4" s="1"/>
  <c r="H40" i="4" s="1"/>
  <c r="B40" i="4"/>
  <c r="H39" i="4"/>
  <c r="F39" i="4"/>
  <c r="F38" i="4"/>
  <c r="H38" i="4" s="1"/>
  <c r="F37" i="4"/>
  <c r="H37" i="4" s="1"/>
  <c r="F36" i="4"/>
  <c r="H36" i="4" s="1"/>
  <c r="F35" i="4"/>
  <c r="H35" i="4" s="1"/>
  <c r="D31" i="4"/>
  <c r="B31" i="4"/>
  <c r="F31" i="4" s="1"/>
  <c r="H31" i="4" s="1"/>
  <c r="F30" i="4"/>
  <c r="H30" i="4" s="1"/>
  <c r="F29" i="4"/>
  <c r="H29" i="4" s="1"/>
  <c r="H28" i="4"/>
  <c r="F28" i="4"/>
  <c r="H27" i="4"/>
  <c r="F27" i="4"/>
  <c r="D22" i="4"/>
  <c r="D23" i="4" s="1"/>
  <c r="B22" i="4"/>
  <c r="B23" i="4" s="1"/>
  <c r="F21" i="4"/>
  <c r="F20" i="4"/>
  <c r="F19" i="4"/>
  <c r="H19" i="4" s="1"/>
  <c r="F18" i="4"/>
  <c r="H18" i="4" s="1"/>
  <c r="F17" i="4"/>
  <c r="H17" i="4" s="1"/>
  <c r="H16" i="4"/>
  <c r="F16" i="4"/>
  <c r="D13" i="4"/>
  <c r="B13" i="4"/>
  <c r="F13" i="4" s="1"/>
  <c r="H13" i="4" s="1"/>
  <c r="F12" i="4"/>
  <c r="H12" i="4" s="1"/>
  <c r="F11" i="4"/>
  <c r="H11" i="4" s="1"/>
  <c r="F10" i="4"/>
  <c r="H10" i="4" s="1"/>
  <c r="F23" i="4" l="1"/>
  <c r="H23" i="4" s="1"/>
  <c r="B43" i="4"/>
  <c r="F43" i="4" s="1"/>
  <c r="H43" i="4" s="1"/>
  <c r="F22" i="4"/>
  <c r="H22" i="4" s="1"/>
</calcChain>
</file>

<file path=xl/sharedStrings.xml><?xml version="1.0" encoding="utf-8"?>
<sst xmlns="http://schemas.openxmlformats.org/spreadsheetml/2006/main" count="43" uniqueCount="43">
  <si>
    <t>Dirección Financiera</t>
  </si>
  <si>
    <t>Variacion Absoluta</t>
  </si>
  <si>
    <t>Variacion Relativa</t>
  </si>
  <si>
    <r>
      <t xml:space="preserve">Preparado por:
</t>
    </r>
    <r>
      <rPr>
        <b/>
        <sz val="10"/>
        <color theme="1"/>
        <rFont val="Hervalit"/>
      </rPr>
      <t xml:space="preserve">Felipe López García
</t>
    </r>
    <r>
      <rPr>
        <sz val="10"/>
        <color theme="1"/>
        <rFont val="Hervalit"/>
      </rPr>
      <t>Encargado de Contabilidad</t>
    </r>
  </si>
  <si>
    <r>
      <t xml:space="preserve">Revisado por:
</t>
    </r>
    <r>
      <rPr>
        <b/>
        <sz val="10"/>
        <color theme="1"/>
        <rFont val="Hervalit"/>
      </rPr>
      <t xml:space="preserve">María Mercedes Troncoso
</t>
    </r>
    <r>
      <rPr>
        <sz val="10"/>
        <color theme="1"/>
        <rFont val="Hervalit"/>
      </rPr>
      <t>Directora Financiera</t>
    </r>
  </si>
  <si>
    <t>(Valores en RD$)</t>
  </si>
  <si>
    <t>Estado de Flujo de Efectivo comparativo</t>
  </si>
  <si>
    <t>Ejercicio del 01 de enero al 30 de junio de 2026 y del 01 de enero al 31 de diciembre de 2024</t>
  </si>
  <si>
    <t>Descripcion</t>
  </si>
  <si>
    <t>Flujos de efectivo de las actividades de operación</t>
  </si>
  <si>
    <t>Cobros en efectivo:</t>
  </si>
  <si>
    <t>Transferencias del Gobierno Central</t>
  </si>
  <si>
    <t>Ingresos por captación directa</t>
  </si>
  <si>
    <t>Ingresos por fondos PROGEF</t>
  </si>
  <si>
    <t>Total cobros en efectivo</t>
  </si>
  <si>
    <t>Pagos en efectivo:</t>
  </si>
  <si>
    <t>Pagos a empleados (remuneraciones y contribuciones)</t>
  </si>
  <si>
    <t>Pagos por contratación de servicios</t>
  </si>
  <si>
    <t>Pagos por suministros y materiales de consumo</t>
  </si>
  <si>
    <t>Otros pagos operativos (obras)</t>
  </si>
  <si>
    <t>Pago de impuestos</t>
  </si>
  <si>
    <t>Pago de gastos financieros</t>
  </si>
  <si>
    <t>Total pagos en efectivo</t>
  </si>
  <si>
    <t>Flujo neto de efectivo por actividades de operación</t>
  </si>
  <si>
    <t>Flujos de efectivo de las actividades de inversión</t>
  </si>
  <si>
    <t>Adquisición de propiedad, planta y equipo</t>
  </si>
  <si>
    <t>(Incremento neto: 71,950,147.37 − 15,192,117.48)</t>
  </si>
  <si>
    <t>Variación neta en activos intangibles</t>
  </si>
  <si>
    <t>Recuperación neta de cuentas por cobrar a largo plazo</t>
  </si>
  <si>
    <t>Construcción de obras</t>
  </si>
  <si>
    <t>Flujo neto de efectivo por actividades de inversión</t>
  </si>
  <si>
    <t>Flujos de efectivo de las actividades de financiamiento</t>
  </si>
  <si>
    <t>Disminución neta de cuentas por pagar a corto plazo</t>
  </si>
  <si>
    <t>Disminución de retenciones y acumulaciones por pagar</t>
  </si>
  <si>
    <t>Disminución de otros pasivos corrientes</t>
  </si>
  <si>
    <t>Aumento de cuentas por pagar a largo plazo</t>
  </si>
  <si>
    <t>Aumento de otros pasivos no corrientes</t>
  </si>
  <si>
    <t>Flujo neto de efectivo por actividades de financiamiento</t>
  </si>
  <si>
    <t>Aumento neto de efectivo y equivalentes de efectivo</t>
  </si>
  <si>
    <t>Flujo neto del período</t>
  </si>
  <si>
    <t>Efectivo y equivalentes al inicio del período 2025 y 2024</t>
  </si>
  <si>
    <t>Efectivo y equivalentes de efectivo al final del período 2026 y 2025</t>
  </si>
  <si>
    <t>✔️ Concuerda con el saldo presentado en el Estado de Situación Financiera.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</si>
</sst>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Hervalit"/>
    </font>
    <font>
      <sz val="10"/>
      <color rgb="FF000000"/>
      <name val="Hervalit"/>
    </font>
    <font>
      <b/>
      <sz val="10"/>
      <color theme="1"/>
      <name val="Hervalit"/>
    </font>
    <font>
      <b/>
      <sz val="10"/>
      <color rgb="FF333333"/>
      <name val="Hervalit"/>
    </font>
    <font>
      <sz val="10"/>
      <color rgb="FF333333"/>
      <name val="Hervalit"/>
    </font>
    <font>
      <b/>
      <sz val="10"/>
      <color rgb="FF000000"/>
      <name val="Hervalit"/>
    </font>
    <font>
      <b/>
      <u/>
      <sz val="10"/>
      <color rgb="FF333333"/>
      <name val="Hervalit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43" fontId="6" fillId="2" borderId="0" xfId="0" applyNumberFormat="1" applyFont="1" applyFill="1" applyAlignment="1">
      <alignment horizontal="right" vertical="center" wrapText="1"/>
    </xf>
    <xf numFmtId="43" fontId="2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43" fontId="5" fillId="2" borderId="0" xfId="0" applyNumberFormat="1" applyFont="1" applyFill="1" applyAlignment="1">
      <alignment horizontal="right" vertical="center" wrapText="1"/>
    </xf>
    <xf numFmtId="43" fontId="6" fillId="2" borderId="2" xfId="0" applyNumberFormat="1" applyFont="1" applyFill="1" applyBorder="1" applyAlignment="1">
      <alignment horizontal="right" vertical="center" wrapText="1"/>
    </xf>
    <xf numFmtId="10" fontId="4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3" fillId="0" borderId="0" xfId="0" applyFont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2" borderId="0" xfId="0" applyFont="1" applyFill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43" fontId="2" fillId="2" borderId="0" xfId="1" applyFont="1" applyFill="1" applyBorder="1" applyAlignment="1">
      <alignment horizontal="right" vertical="center" wrapText="1"/>
    </xf>
    <xf numFmtId="43" fontId="2" fillId="2" borderId="0" xfId="1" applyFont="1" applyFill="1" applyBorder="1"/>
    <xf numFmtId="43" fontId="3" fillId="3" borderId="0" xfId="1" applyFont="1" applyFill="1" applyAlignment="1">
      <alignment horizontal="right" vertical="center" wrapText="1"/>
    </xf>
    <xf numFmtId="43" fontId="2" fillId="2" borderId="2" xfId="1" applyFont="1" applyFill="1" applyBorder="1" applyAlignment="1">
      <alignment horizontal="right" vertical="center" wrapText="1"/>
    </xf>
    <xf numFmtId="43" fontId="3" fillId="3" borderId="2" xfId="1" applyFont="1" applyFill="1" applyBorder="1" applyAlignment="1">
      <alignment horizontal="right" vertical="center" wrapText="1"/>
    </xf>
    <xf numFmtId="43" fontId="3" fillId="3" borderId="0" xfId="1" applyFont="1" applyFill="1" applyBorder="1" applyAlignment="1">
      <alignment horizontal="right" vertical="center" wrapText="1"/>
    </xf>
    <xf numFmtId="43" fontId="4" fillId="2" borderId="0" xfId="1" applyFont="1" applyFill="1" applyBorder="1" applyAlignment="1">
      <alignment horizontal="right" vertical="center" wrapText="1"/>
    </xf>
    <xf numFmtId="43" fontId="4" fillId="2" borderId="0" xfId="1" applyFont="1" applyFill="1" applyBorder="1"/>
    <xf numFmtId="0" fontId="7" fillId="0" borderId="0" xfId="0" applyFont="1"/>
    <xf numFmtId="43" fontId="8" fillId="2" borderId="0" xfId="0" applyNumberFormat="1" applyFont="1" applyFill="1" applyAlignment="1">
      <alignment horizontal="right" vertical="center" wrapText="1"/>
    </xf>
    <xf numFmtId="43" fontId="2" fillId="2" borderId="0" xfId="0" applyNumberFormat="1" applyFont="1" applyFill="1"/>
    <xf numFmtId="0" fontId="2" fillId="2" borderId="0" xfId="0" applyFont="1" applyFill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3381375</xdr:colOff>
      <xdr:row>4</xdr:row>
      <xdr:rowOff>0</xdr:rowOff>
    </xdr:from>
    <xdr:ext cx="0" cy="666750"/>
    <xdr:pic>
      <xdr:nvPicPr>
        <xdr:cNvPr id="2" name="image3.png">
          <a:extLst>
            <a:ext uri="{FF2B5EF4-FFF2-40B4-BE49-F238E27FC236}">
              <a16:creationId xmlns:a16="http://schemas.microsoft.com/office/drawing/2014/main" id="{607B21BD-E1A6-40DE-8ED6-6382B06BA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52800" y="1866900"/>
          <a:ext cx="0" cy="6667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2486025</xdr:colOff>
      <xdr:row>0</xdr:row>
      <xdr:rowOff>47625</xdr:rowOff>
    </xdr:from>
    <xdr:to>
      <xdr:col>3</xdr:col>
      <xdr:colOff>933306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15DB2C-0341-44A5-86DF-C6609D3BC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86025" y="47625"/>
          <a:ext cx="3066906" cy="121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workbookViewId="0">
      <selection activeCell="A3" sqref="A3:H3"/>
    </sheetView>
  </sheetViews>
  <sheetFormatPr baseColWidth="10" defaultColWidth="12.625" defaultRowHeight="15" customHeight="1"/>
  <cols>
    <col min="1" max="1" width="50.25" style="17" customWidth="1"/>
    <col min="2" max="2" width="17.25" style="17" bestFit="1" customWidth="1"/>
    <col min="3" max="3" width="1.75" style="17" customWidth="1"/>
    <col min="4" max="4" width="17.25" style="17" bestFit="1" customWidth="1"/>
    <col min="5" max="5" width="1.75" style="17" customWidth="1"/>
    <col min="6" max="6" width="16.75" style="17" customWidth="1"/>
    <col min="7" max="7" width="1.75" style="17" customWidth="1"/>
    <col min="8" max="8" width="10.75" style="17" customWidth="1"/>
    <col min="9" max="16384" width="12.625" style="17"/>
  </cols>
  <sheetData>
    <row r="1" spans="1:8" ht="99.95" customHeight="1">
      <c r="A1" s="38"/>
      <c r="B1" s="38"/>
      <c r="C1" s="38"/>
      <c r="D1" s="38"/>
      <c r="E1" s="38"/>
      <c r="F1" s="38"/>
      <c r="G1" s="38"/>
      <c r="H1" s="38"/>
    </row>
    <row r="2" spans="1:8" s="1" customFormat="1" ht="12.75">
      <c r="A2" s="35" t="s">
        <v>0</v>
      </c>
      <c r="B2" s="35"/>
      <c r="C2" s="35"/>
      <c r="D2" s="35"/>
      <c r="E2" s="35"/>
      <c r="F2" s="35"/>
      <c r="G2" s="35"/>
      <c r="H2" s="35"/>
    </row>
    <row r="3" spans="1:8" ht="12.75">
      <c r="A3" s="36" t="s">
        <v>6</v>
      </c>
      <c r="B3" s="36"/>
      <c r="C3" s="36"/>
      <c r="D3" s="36"/>
      <c r="E3" s="36"/>
      <c r="F3" s="36"/>
      <c r="G3" s="36"/>
      <c r="H3" s="36"/>
    </row>
    <row r="4" spans="1:8" ht="12.75">
      <c r="A4" s="36" t="s">
        <v>7</v>
      </c>
      <c r="B4" s="36"/>
      <c r="C4" s="36"/>
      <c r="D4" s="36"/>
      <c r="E4" s="36"/>
      <c r="F4" s="36"/>
      <c r="G4" s="36"/>
      <c r="H4" s="36"/>
    </row>
    <row r="5" spans="1:8" ht="12.75">
      <c r="A5" s="36" t="s">
        <v>5</v>
      </c>
      <c r="B5" s="36"/>
      <c r="C5" s="36"/>
      <c r="D5" s="36"/>
      <c r="E5" s="36"/>
      <c r="F5" s="36"/>
      <c r="G5" s="36"/>
      <c r="H5" s="36"/>
    </row>
    <row r="6" spans="1:8" ht="12.75">
      <c r="A6" s="16"/>
      <c r="B6" s="18"/>
      <c r="C6" s="19"/>
      <c r="D6" s="19"/>
      <c r="F6" s="18"/>
      <c r="G6" s="19"/>
      <c r="H6" s="19"/>
    </row>
    <row r="7" spans="1:8" ht="25.5">
      <c r="A7" s="20" t="s">
        <v>8</v>
      </c>
      <c r="B7" s="21">
        <v>2026</v>
      </c>
      <c r="C7" s="19"/>
      <c r="D7" s="21">
        <v>2025</v>
      </c>
      <c r="F7" s="3" t="s">
        <v>1</v>
      </c>
      <c r="G7" s="4"/>
      <c r="H7" s="22" t="s">
        <v>2</v>
      </c>
    </row>
    <row r="8" spans="1:8" ht="12.75">
      <c r="A8" s="20" t="s">
        <v>9</v>
      </c>
      <c r="B8" s="18"/>
      <c r="C8" s="19"/>
      <c r="D8" s="19"/>
      <c r="F8" s="2"/>
      <c r="G8" s="2"/>
      <c r="H8" s="2"/>
    </row>
    <row r="9" spans="1:8" ht="12.75">
      <c r="A9" s="20" t="s">
        <v>10</v>
      </c>
      <c r="B9" s="18"/>
      <c r="C9" s="19"/>
      <c r="D9" s="19"/>
      <c r="F9" s="5"/>
      <c r="G9" s="6"/>
      <c r="H9" s="7"/>
    </row>
    <row r="10" spans="1:8" ht="12.75">
      <c r="A10" s="13" t="s">
        <v>11</v>
      </c>
      <c r="B10" s="23">
        <v>2178290552</v>
      </c>
      <c r="C10" s="24"/>
      <c r="D10" s="25">
        <v>1571853452</v>
      </c>
      <c r="F10" s="5">
        <f t="shared" ref="F10:F45" si="0">SUM(B10-D10)</f>
        <v>606437100</v>
      </c>
      <c r="G10" s="6"/>
      <c r="H10" s="7">
        <f>SUM(F10/D10)</f>
        <v>0.38581020338020672</v>
      </c>
    </row>
    <row r="11" spans="1:8" ht="12.75">
      <c r="A11" s="13" t="s">
        <v>12</v>
      </c>
      <c r="B11" s="23">
        <v>104416075.65000001</v>
      </c>
      <c r="C11" s="24"/>
      <c r="D11" s="25">
        <v>60044129.149999999</v>
      </c>
      <c r="F11" s="5">
        <f t="shared" si="0"/>
        <v>44371946.500000007</v>
      </c>
      <c r="G11" s="24"/>
      <c r="H11" s="7">
        <f>SUM(F11/B11)</f>
        <v>0.42495320977905382</v>
      </c>
    </row>
    <row r="12" spans="1:8" ht="12.75">
      <c r="A12" s="13" t="s">
        <v>13</v>
      </c>
      <c r="B12" s="26">
        <v>0</v>
      </c>
      <c r="C12" s="24"/>
      <c r="D12" s="27">
        <v>14162814.27</v>
      </c>
      <c r="F12" s="10">
        <f t="shared" si="0"/>
        <v>-14162814.27</v>
      </c>
      <c r="G12" s="24"/>
      <c r="H12" s="8">
        <f>SUM(F12/D12)</f>
        <v>-1</v>
      </c>
    </row>
    <row r="13" spans="1:8" ht="12.75">
      <c r="A13" s="13" t="s">
        <v>14</v>
      </c>
      <c r="B13" s="23">
        <f>SUM(B10:B12)</f>
        <v>2282706627.6500001</v>
      </c>
      <c r="C13" s="24"/>
      <c r="D13" s="25">
        <f>SUM(D10:D12)</f>
        <v>1646060395.4200001</v>
      </c>
      <c r="F13" s="5">
        <f t="shared" si="0"/>
        <v>636646232.23000002</v>
      </c>
      <c r="G13" s="24"/>
      <c r="H13" s="7">
        <f>SUM(F13/D13)</f>
        <v>0.38676966774816102</v>
      </c>
    </row>
    <row r="14" spans="1:8" ht="12.75">
      <c r="A14" s="13"/>
      <c r="B14" s="23"/>
      <c r="C14" s="24"/>
      <c r="D14" s="25"/>
      <c r="F14" s="5"/>
      <c r="G14" s="24"/>
      <c r="H14" s="7"/>
    </row>
    <row r="15" spans="1:8" ht="12.75">
      <c r="A15" s="13" t="s">
        <v>15</v>
      </c>
      <c r="B15" s="23"/>
      <c r="C15" s="24"/>
      <c r="D15" s="25"/>
      <c r="F15" s="5"/>
      <c r="G15" s="24"/>
      <c r="H15" s="7"/>
    </row>
    <row r="16" spans="1:8" ht="12.75">
      <c r="A16" s="13" t="s">
        <v>16</v>
      </c>
      <c r="B16" s="23">
        <v>-362796175.19</v>
      </c>
      <c r="C16" s="24"/>
      <c r="D16" s="25">
        <v>-958894374.25999999</v>
      </c>
      <c r="F16" s="5">
        <f t="shared" si="0"/>
        <v>596098199.06999993</v>
      </c>
      <c r="G16" s="24"/>
      <c r="H16" s="7">
        <f>SUM(F16/D16)</f>
        <v>-0.62165157609775545</v>
      </c>
    </row>
    <row r="17" spans="1:8" ht="12.75">
      <c r="A17" s="13" t="s">
        <v>17</v>
      </c>
      <c r="B17" s="23">
        <v>-28903413.100000001</v>
      </c>
      <c r="C17" s="24"/>
      <c r="D17" s="25">
        <v>-67366080.150000006</v>
      </c>
      <c r="F17" s="5">
        <f t="shared" si="0"/>
        <v>38462667.050000004</v>
      </c>
      <c r="G17" s="24"/>
      <c r="H17" s="7">
        <f>SUM(F17/B17)</f>
        <v>-1.3307309734295707</v>
      </c>
    </row>
    <row r="18" spans="1:8" ht="12.75">
      <c r="A18" s="13" t="s">
        <v>18</v>
      </c>
      <c r="B18" s="23">
        <v>-8532049.7100000009</v>
      </c>
      <c r="C18" s="24"/>
      <c r="D18" s="25">
        <v>-37166593.600000001</v>
      </c>
      <c r="F18" s="5">
        <f t="shared" si="0"/>
        <v>28634543.890000001</v>
      </c>
      <c r="G18" s="24"/>
      <c r="H18" s="7">
        <f>SUM(F18/D18)</f>
        <v>-0.77043767309361377</v>
      </c>
    </row>
    <row r="19" spans="1:8" ht="12.75">
      <c r="A19" s="15" t="s">
        <v>19</v>
      </c>
      <c r="B19" s="23">
        <v>0</v>
      </c>
      <c r="C19" s="24"/>
      <c r="D19" s="28">
        <v>-121172194.83</v>
      </c>
      <c r="F19" s="5">
        <f t="shared" si="0"/>
        <v>121172194.83</v>
      </c>
      <c r="G19" s="24"/>
      <c r="H19" s="7">
        <f>SUM(F19/D19)</f>
        <v>-1</v>
      </c>
    </row>
    <row r="20" spans="1:8" ht="12.75">
      <c r="A20" s="13" t="s">
        <v>20</v>
      </c>
      <c r="B20" s="23">
        <v>-162097.34</v>
      </c>
      <c r="C20" s="24"/>
      <c r="D20" s="25">
        <v>0</v>
      </c>
      <c r="F20" s="5">
        <f t="shared" si="0"/>
        <v>-162097.34</v>
      </c>
      <c r="G20" s="24"/>
      <c r="H20" s="7">
        <v>0</v>
      </c>
    </row>
    <row r="21" spans="1:8" ht="12.75">
      <c r="A21" s="15" t="s">
        <v>21</v>
      </c>
      <c r="B21" s="26">
        <v>-1050</v>
      </c>
      <c r="C21" s="24"/>
      <c r="D21" s="27">
        <v>0</v>
      </c>
      <c r="F21" s="10">
        <f t="shared" si="0"/>
        <v>-1050</v>
      </c>
      <c r="G21" s="24"/>
      <c r="H21" s="8">
        <v>0</v>
      </c>
    </row>
    <row r="22" spans="1:8" ht="12.75">
      <c r="A22" s="15" t="s">
        <v>22</v>
      </c>
      <c r="B22" s="23">
        <f>SUM(B16:B21)</f>
        <v>-400394785.33999997</v>
      </c>
      <c r="C22" s="24"/>
      <c r="D22" s="23">
        <f>SUM(D16:D21)</f>
        <v>-1184599242.8399999</v>
      </c>
      <c r="F22" s="5">
        <f t="shared" si="0"/>
        <v>784204457.5</v>
      </c>
      <c r="G22" s="24"/>
      <c r="H22" s="7">
        <f>SUM(F22/D22)</f>
        <v>-0.66199979633611838</v>
      </c>
    </row>
    <row r="23" spans="1:8" ht="12.75">
      <c r="A23" s="14" t="s">
        <v>23</v>
      </c>
      <c r="B23" s="29">
        <f>SUM(B13+B22)</f>
        <v>1882311842.3100002</v>
      </c>
      <c r="C23" s="30"/>
      <c r="D23" s="29">
        <f>SUM(D13+D22)</f>
        <v>461461152.58000016</v>
      </c>
      <c r="E23" s="31"/>
      <c r="F23" s="9">
        <f t="shared" si="0"/>
        <v>1420850689.73</v>
      </c>
      <c r="G23" s="30"/>
      <c r="H23" s="11">
        <f>SUM(F23/D23)</f>
        <v>3.0790255729785998</v>
      </c>
    </row>
    <row r="24" spans="1:8" ht="12.75">
      <c r="A24" s="15"/>
      <c r="B24" s="23"/>
      <c r="C24" s="24"/>
      <c r="D24" s="23"/>
      <c r="F24" s="5"/>
      <c r="G24" s="24"/>
      <c r="H24" s="7"/>
    </row>
    <row r="25" spans="1:8" ht="12.75">
      <c r="A25" s="15" t="s">
        <v>24</v>
      </c>
      <c r="B25" s="23"/>
      <c r="C25" s="24"/>
      <c r="D25" s="23"/>
      <c r="F25" s="5"/>
      <c r="G25" s="24"/>
      <c r="H25" s="7"/>
    </row>
    <row r="26" spans="1:8" ht="12.75">
      <c r="A26" s="15" t="s">
        <v>25</v>
      </c>
      <c r="B26" s="23"/>
      <c r="C26" s="24"/>
      <c r="D26" s="23"/>
      <c r="F26" s="5"/>
      <c r="G26" s="24"/>
      <c r="H26" s="7"/>
    </row>
    <row r="27" spans="1:8" ht="12.75">
      <c r="A27" s="15" t="s">
        <v>26</v>
      </c>
      <c r="B27" s="23">
        <v>-755156145.19000006</v>
      </c>
      <c r="C27" s="24"/>
      <c r="D27" s="23">
        <v>-56758029.890000001</v>
      </c>
      <c r="F27" s="5">
        <f t="shared" si="0"/>
        <v>-698398115.30000007</v>
      </c>
      <c r="G27" s="24"/>
      <c r="H27" s="7">
        <f>SUM(F27/D27)</f>
        <v>12.304833635937184</v>
      </c>
    </row>
    <row r="28" spans="1:8" ht="12.75">
      <c r="A28" s="15" t="s">
        <v>27</v>
      </c>
      <c r="B28" s="23">
        <v>0</v>
      </c>
      <c r="C28" s="24"/>
      <c r="D28" s="23">
        <v>1007533.68</v>
      </c>
      <c r="F28" s="5">
        <f t="shared" si="0"/>
        <v>-1007533.68</v>
      </c>
      <c r="G28" s="24"/>
      <c r="H28" s="7">
        <f>SUM(F28/D28)</f>
        <v>-1</v>
      </c>
    </row>
    <row r="29" spans="1:8" ht="12.75">
      <c r="A29" s="15" t="s">
        <v>28</v>
      </c>
      <c r="B29" s="23">
        <v>4213701.93</v>
      </c>
      <c r="C29" s="24"/>
      <c r="D29" s="23">
        <v>38840917.93</v>
      </c>
      <c r="F29" s="5">
        <f t="shared" si="0"/>
        <v>-34627216</v>
      </c>
      <c r="G29" s="24"/>
      <c r="H29" s="7">
        <f t="shared" ref="H29:H45" si="1">SUM(F29/B29)</f>
        <v>-8.2177658921403598</v>
      </c>
    </row>
    <row r="30" spans="1:8" ht="12.75">
      <c r="A30" s="15" t="s">
        <v>29</v>
      </c>
      <c r="B30" s="26">
        <v>-43317624.909999996</v>
      </c>
      <c r="C30" s="24"/>
      <c r="D30" s="26">
        <v>0</v>
      </c>
      <c r="F30" s="10">
        <f t="shared" si="0"/>
        <v>-43317624.909999996</v>
      </c>
      <c r="G30" s="24"/>
      <c r="H30" s="8">
        <f t="shared" si="1"/>
        <v>1</v>
      </c>
    </row>
    <row r="31" spans="1:8" ht="12.75">
      <c r="A31" s="15" t="s">
        <v>30</v>
      </c>
      <c r="B31" s="23">
        <f>SUM(B27:B30)</f>
        <v>-794260068.17000008</v>
      </c>
      <c r="C31" s="24"/>
      <c r="D31" s="23">
        <f>SUM(D27:D30)</f>
        <v>-16909578.280000001</v>
      </c>
      <c r="F31" s="5">
        <f t="shared" si="0"/>
        <v>-777350489.8900001</v>
      </c>
      <c r="G31" s="24"/>
      <c r="H31" s="7">
        <f t="shared" si="1"/>
        <v>0.97871027518862908</v>
      </c>
    </row>
    <row r="32" spans="1:8" ht="12.75">
      <c r="A32" s="15"/>
      <c r="B32" s="23"/>
      <c r="C32" s="24"/>
      <c r="D32" s="23"/>
      <c r="F32" s="5"/>
      <c r="G32" s="24"/>
      <c r="H32" s="7"/>
    </row>
    <row r="33" spans="1:8" ht="12.75">
      <c r="A33" s="15" t="s">
        <v>31</v>
      </c>
      <c r="B33" s="23"/>
      <c r="C33" s="24"/>
      <c r="D33" s="23"/>
      <c r="F33" s="5"/>
      <c r="G33" s="24"/>
      <c r="H33" s="7"/>
    </row>
    <row r="34" spans="1:8" ht="12.75">
      <c r="A34" s="15"/>
      <c r="B34" s="23"/>
      <c r="C34" s="24"/>
      <c r="D34" s="23"/>
      <c r="F34" s="5"/>
      <c r="G34" s="24"/>
      <c r="H34" s="7"/>
    </row>
    <row r="35" spans="1:8" ht="12.75">
      <c r="A35" s="15" t="s">
        <v>32</v>
      </c>
      <c r="B35" s="23">
        <v>-34981662.590000004</v>
      </c>
      <c r="C35" s="24"/>
      <c r="D35" s="23">
        <v>-24560856.690000001</v>
      </c>
      <c r="F35" s="5">
        <f t="shared" si="0"/>
        <v>-10420805.900000002</v>
      </c>
      <c r="G35" s="24"/>
      <c r="H35" s="7">
        <f>SUM(F35/D35)</f>
        <v>0.42428511478766345</v>
      </c>
    </row>
    <row r="36" spans="1:8" ht="12.75">
      <c r="A36" s="15" t="s">
        <v>33</v>
      </c>
      <c r="B36" s="23">
        <v>0</v>
      </c>
      <c r="C36" s="24"/>
      <c r="D36" s="23">
        <v>-11034254.65</v>
      </c>
      <c r="F36" s="5">
        <f t="shared" si="0"/>
        <v>11034254.65</v>
      </c>
      <c r="G36" s="24"/>
      <c r="H36" s="7">
        <f>SUM(F36/D36)</f>
        <v>-1</v>
      </c>
    </row>
    <row r="37" spans="1:8" ht="12.75">
      <c r="A37" s="15" t="s">
        <v>34</v>
      </c>
      <c r="B37" s="23">
        <v>2493898.9900000002</v>
      </c>
      <c r="C37" s="24"/>
      <c r="D37" s="23">
        <v>-3216435.24</v>
      </c>
      <c r="F37" s="5">
        <f t="shared" si="0"/>
        <v>5710334.2300000004</v>
      </c>
      <c r="G37" s="24"/>
      <c r="H37" s="7">
        <f>SUM(F37/D37)</f>
        <v>-1.7753611697153275</v>
      </c>
    </row>
    <row r="38" spans="1:8" ht="12.75">
      <c r="A38" s="15" t="s">
        <v>35</v>
      </c>
      <c r="B38" s="23">
        <v>6100</v>
      </c>
      <c r="C38" s="24"/>
      <c r="D38" s="23">
        <v>68342.44</v>
      </c>
      <c r="F38" s="5">
        <f t="shared" si="0"/>
        <v>-62242.44</v>
      </c>
      <c r="G38" s="24"/>
      <c r="H38" s="7">
        <f t="shared" si="1"/>
        <v>-10.20367868852459</v>
      </c>
    </row>
    <row r="39" spans="1:8" ht="12.75">
      <c r="A39" s="15" t="s">
        <v>36</v>
      </c>
      <c r="B39" s="26">
        <v>0</v>
      </c>
      <c r="C39" s="24"/>
      <c r="D39" s="26">
        <v>3191062.62</v>
      </c>
      <c r="F39" s="10">
        <f t="shared" si="0"/>
        <v>-3191062.62</v>
      </c>
      <c r="G39" s="24"/>
      <c r="H39" s="8" t="e">
        <f t="shared" si="1"/>
        <v>#DIV/0!</v>
      </c>
    </row>
    <row r="40" spans="1:8" ht="12.75">
      <c r="A40" s="15" t="s">
        <v>37</v>
      </c>
      <c r="B40" s="23">
        <f>SUM(B35:B39)</f>
        <v>-32481663.600000001</v>
      </c>
      <c r="C40" s="24"/>
      <c r="D40" s="23">
        <f>SUM(D35:D39)</f>
        <v>-35552141.520000011</v>
      </c>
      <c r="F40" s="5">
        <f t="shared" si="0"/>
        <v>3070477.9200000092</v>
      </c>
      <c r="G40" s="24"/>
      <c r="H40" s="7">
        <f>SUM(F40/D40)</f>
        <v>-8.6365484292210595E-2</v>
      </c>
    </row>
    <row r="41" spans="1:8" ht="12.75">
      <c r="A41" s="15"/>
      <c r="B41" s="23"/>
      <c r="C41" s="24"/>
      <c r="D41" s="23"/>
      <c r="F41" s="5"/>
      <c r="G41" s="24"/>
      <c r="H41" s="7"/>
    </row>
    <row r="42" spans="1:8" ht="12.75">
      <c r="A42" s="15" t="s">
        <v>38</v>
      </c>
      <c r="B42" s="23"/>
      <c r="C42" s="24"/>
      <c r="D42" s="23"/>
      <c r="F42" s="5"/>
      <c r="G42" s="24"/>
      <c r="H42" s="7"/>
    </row>
    <row r="43" spans="1:8" ht="12.75">
      <c r="A43" s="15" t="s">
        <v>39</v>
      </c>
      <c r="B43" s="23">
        <f>SUM(B23+B31+B40)</f>
        <v>1055570110.5400001</v>
      </c>
      <c r="C43" s="24"/>
      <c r="D43" s="23">
        <v>408999432.78000021</v>
      </c>
      <c r="F43" s="5">
        <f t="shared" si="0"/>
        <v>646570677.75999987</v>
      </c>
      <c r="G43" s="24"/>
      <c r="H43" s="7">
        <f>SUM(F43/D43)</f>
        <v>1.5808595952449369</v>
      </c>
    </row>
    <row r="44" spans="1:8" ht="12.75">
      <c r="A44" s="15" t="s">
        <v>40</v>
      </c>
      <c r="B44" s="23">
        <v>25067839.359999999</v>
      </c>
      <c r="C44" s="24"/>
      <c r="D44" s="23">
        <v>7826410.0300000003</v>
      </c>
      <c r="F44" s="5">
        <f t="shared" si="0"/>
        <v>17241429.329999998</v>
      </c>
      <c r="G44" s="24"/>
      <c r="H44" s="7">
        <f>SUM(F44/D44)</f>
        <v>2.2029805829122906</v>
      </c>
    </row>
    <row r="45" spans="1:8" ht="25.5">
      <c r="A45" s="14" t="s">
        <v>41</v>
      </c>
      <c r="B45" s="29">
        <v>89133017.150000006</v>
      </c>
      <c r="C45" s="30"/>
      <c r="D45" s="29">
        <v>24319939.359999999</v>
      </c>
      <c r="E45" s="31"/>
      <c r="F45" s="9">
        <f t="shared" si="0"/>
        <v>64813077.790000007</v>
      </c>
      <c r="G45" s="30"/>
      <c r="H45" s="11">
        <f t="shared" si="1"/>
        <v>0.72715004902086389</v>
      </c>
    </row>
    <row r="46" spans="1:8" ht="25.5">
      <c r="A46" s="15" t="s">
        <v>42</v>
      </c>
      <c r="B46" s="23"/>
      <c r="C46" s="24"/>
      <c r="D46" s="23"/>
      <c r="F46" s="23"/>
      <c r="G46" s="24"/>
      <c r="H46" s="23"/>
    </row>
    <row r="47" spans="1:8" ht="12.75">
      <c r="A47" s="15"/>
      <c r="B47" s="23"/>
      <c r="C47" s="24"/>
      <c r="D47" s="23"/>
      <c r="F47" s="23"/>
      <c r="G47" s="24"/>
      <c r="H47" s="23"/>
    </row>
    <row r="48" spans="1:8" ht="12.75">
      <c r="A48" s="12"/>
      <c r="B48" s="32"/>
      <c r="C48" s="33"/>
      <c r="D48" s="32"/>
      <c r="F48" s="32"/>
      <c r="G48" s="33"/>
      <c r="H48" s="32"/>
    </row>
    <row r="49" spans="1:8" ht="12.75">
      <c r="A49" s="12"/>
      <c r="B49" s="32"/>
      <c r="C49" s="33"/>
      <c r="D49" s="32"/>
      <c r="F49" s="32"/>
      <c r="G49" s="33"/>
      <c r="H49" s="32"/>
    </row>
    <row r="50" spans="1:8" ht="89.25">
      <c r="A50" s="34" t="s">
        <v>3</v>
      </c>
      <c r="B50" s="37" t="s">
        <v>4</v>
      </c>
      <c r="C50" s="37"/>
      <c r="D50" s="37"/>
      <c r="E50" s="37"/>
      <c r="F50" s="37"/>
      <c r="G50" s="37"/>
      <c r="H50" s="37"/>
    </row>
  </sheetData>
  <mergeCells count="6">
    <mergeCell ref="B50:H50"/>
    <mergeCell ref="A1:H1"/>
    <mergeCell ref="A2:H2"/>
    <mergeCell ref="A3:H3"/>
    <mergeCell ref="A4:H4"/>
    <mergeCell ref="A5:H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Flujo de Efectivo com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Lopez Garcia</dc:creator>
  <cp:lastModifiedBy>PROPIEDAD DE</cp:lastModifiedBy>
  <dcterms:created xsi:type="dcterms:W3CDTF">2026-07-16T14:32:23Z</dcterms:created>
  <dcterms:modified xsi:type="dcterms:W3CDTF">2026-07-16T18:41:14Z</dcterms:modified>
</cp:coreProperties>
</file>