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neuman\Desktop\MAYO 2026\"/>
    </mc:Choice>
  </mc:AlternateContent>
  <xr:revisionPtr revIDLastSave="0" documentId="8_{43B9ABFC-8A38-4250-B661-66BDDFAC5764}" xr6:coauthVersionLast="47" xr6:coauthVersionMax="47" xr10:uidLastSave="{00000000-0000-0000-0000-000000000000}"/>
  <bookViews>
    <workbookView xWindow="-120" yWindow="-120" windowWidth="29040" windowHeight="15840" xr2:uid="{EF02ADD5-BAFF-4546-B35B-BD89FC61D8BA}"/>
  </bookViews>
  <sheets>
    <sheet name="LIBRO BANCOS AL 31 DE MAYO DEL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86" i="1" l="1"/>
  <c r="I87" i="1" s="1"/>
  <c r="I88" i="1" s="1"/>
  <c r="H84" i="1"/>
  <c r="G84" i="1"/>
  <c r="I60" i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H55" i="1"/>
  <c r="G55" i="1"/>
  <c r="I28" i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H23" i="1"/>
  <c r="G23" i="1"/>
  <c r="I22" i="1"/>
  <c r="I23" i="1" s="1"/>
  <c r="I17" i="1"/>
  <c r="H17" i="1"/>
  <c r="G17" i="1"/>
  <c r="H11" i="1"/>
  <c r="H87" i="1" s="1"/>
  <c r="H88" i="1" s="1"/>
  <c r="G11" i="1"/>
  <c r="G87" i="1" s="1"/>
  <c r="G88" i="1" s="1"/>
  <c r="I10" i="1"/>
  <c r="I11" i="1" s="1"/>
</calcChain>
</file>

<file path=xl/sharedStrings.xml><?xml version="1.0" encoding="utf-8"?>
<sst xmlns="http://schemas.openxmlformats.org/spreadsheetml/2006/main" count="241" uniqueCount="38">
  <si>
    <t>Direccion Financiera</t>
  </si>
  <si>
    <t>DEPARTAMENTO DE CONTABILIDAD</t>
  </si>
  <si>
    <t>LIBRO BANCOS AL 31 DE MAYO DEL 2026</t>
  </si>
  <si>
    <t>Valores en RD$</t>
  </si>
  <si>
    <t>Cta. Fondo Reponible - No. 240-016429-5 - DOP</t>
  </si>
  <si>
    <t>Cuenta Bancaria</t>
  </si>
  <si>
    <t>Beneficiario/Cliente</t>
  </si>
  <si>
    <t>Descripción</t>
  </si>
  <si>
    <t>Fecha Imputación</t>
  </si>
  <si>
    <t>Tipo Transacción</t>
  </si>
  <si>
    <t>Numero
Transacción</t>
  </si>
  <si>
    <t>Débito</t>
  </si>
  <si>
    <t>Crédito</t>
  </si>
  <si>
    <t>Balance</t>
  </si>
  <si>
    <t>240-016429-5</t>
  </si>
  <si>
    <t>BALANCE INICIAL</t>
  </si>
  <si>
    <t>Banco de Reservas</t>
  </si>
  <si>
    <t>COMISIÓN MANEJO DE CUENTA</t>
  </si>
  <si>
    <t>COMISION</t>
  </si>
  <si>
    <t>Totales</t>
  </si>
  <si>
    <t>Cta. Fondo en Avance por Excepción - No. 960-472532-3 - DOP</t>
  </si>
  <si>
    <t>960-472532-3</t>
  </si>
  <si>
    <t>-</t>
  </si>
  <si>
    <t>Cta. Pagos a Terceros - No. 314-000162-4 - DOP</t>
  </si>
  <si>
    <t>314-000162-4</t>
  </si>
  <si>
    <t>9990002</t>
  </si>
  <si>
    <t>Cta. Recursos de Captación Directa - No. 2085001000 - DOP</t>
  </si>
  <si>
    <t>Cta. Recursos de Captación Directa</t>
  </si>
  <si>
    <t>Asignacion Cuota de Pago Debito</t>
  </si>
  <si>
    <t>Transferencia automatica Recibida</t>
  </si>
  <si>
    <t>Cta. Recursos de Captación Directa - No. 2085001001 - DOP</t>
  </si>
  <si>
    <t>Cta. Recursos de Captación Directa -1001</t>
  </si>
  <si>
    <t>Asignacion Cuota de Pago Credito</t>
  </si>
  <si>
    <t>ORDENAMIENTO DE PAGO EMITIDO</t>
  </si>
  <si>
    <t>MOVIMIENTOS TOTALES</t>
  </si>
  <si>
    <t>BALANCE GENERAL</t>
  </si>
  <si>
    <r>
      <t xml:space="preserve">Felipe López García
</t>
    </r>
    <r>
      <rPr>
        <sz val="12"/>
        <color theme="1"/>
        <rFont val="Hervalit"/>
      </rPr>
      <t>Encardo de Contabilidad</t>
    </r>
  </si>
  <si>
    <r>
      <t xml:space="preserve">María Mercedes Troncoso
</t>
    </r>
    <r>
      <rPr>
        <sz val="12"/>
        <color theme="1"/>
        <rFont val="Hervalit"/>
      </rPr>
      <t>Directora Financiera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</si>
</sst>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\/mm\/yyyy"/>
    <numFmt numFmtId="165" formatCode="dd/mm/yyyy;@"/>
  </numFmts>
  <fonts count="1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Hervalit"/>
    </font>
    <font>
      <b/>
      <sz val="10"/>
      <color theme="1"/>
      <name val="Hervalit"/>
    </font>
    <font>
      <sz val="10"/>
      <name val="Hervalit"/>
    </font>
    <font>
      <b/>
      <sz val="10"/>
      <color rgb="FF000000"/>
      <name val="Hervalit"/>
    </font>
    <font>
      <b/>
      <i/>
      <sz val="10"/>
      <color theme="1"/>
      <name val="Hervalit"/>
    </font>
    <font>
      <b/>
      <i/>
      <sz val="10"/>
      <name val="Hervalit"/>
    </font>
    <font>
      <b/>
      <i/>
      <sz val="10"/>
      <color rgb="FF000000"/>
      <name val="Hervalit"/>
    </font>
    <font>
      <sz val="10"/>
      <color rgb="FF333333"/>
      <name val="Hervalit"/>
    </font>
    <font>
      <sz val="10"/>
      <color rgb="FF000000"/>
      <name val="Hervalit"/>
    </font>
    <font>
      <b/>
      <sz val="10"/>
      <name val="Hervalit"/>
    </font>
    <font>
      <i/>
      <sz val="10"/>
      <color theme="1"/>
      <name val="Hervalit"/>
    </font>
    <font>
      <i/>
      <sz val="10"/>
      <name val="Hervalit"/>
    </font>
    <font>
      <i/>
      <sz val="10"/>
      <color rgb="FF000000"/>
      <name val="Hervalit"/>
    </font>
    <font>
      <b/>
      <sz val="12"/>
      <color theme="1"/>
      <name val="Hervalit"/>
    </font>
    <font>
      <sz val="12"/>
      <color theme="1"/>
      <name val="Hervalit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76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shrinkToFi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/>
    </xf>
    <xf numFmtId="4" fontId="7" fillId="4" borderId="2" xfId="0" applyNumberFormat="1" applyFont="1" applyFill="1" applyBorder="1" applyAlignment="1">
      <alignment horizontal="left" vertical="center"/>
    </xf>
    <xf numFmtId="0" fontId="7" fillId="0" borderId="2" xfId="0" applyFont="1" applyBorder="1" applyAlignment="1">
      <alignment vertical="center" shrinkToFit="1"/>
    </xf>
    <xf numFmtId="14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43" fontId="7" fillId="0" borderId="2" xfId="1" applyFont="1" applyBorder="1" applyAlignment="1">
      <alignment horizontal="right" vertical="center"/>
    </xf>
    <xf numFmtId="43" fontId="8" fillId="4" borderId="2" xfId="1" applyFont="1" applyFill="1" applyBorder="1" applyAlignment="1">
      <alignment horizontal="right" vertical="center"/>
    </xf>
    <xf numFmtId="0" fontId="2" fillId="4" borderId="2" xfId="0" applyFont="1" applyFill="1" applyBorder="1" applyAlignment="1">
      <alignment horizontal="center" vertical="center"/>
    </xf>
    <xf numFmtId="4" fontId="2" fillId="4" borderId="2" xfId="2" applyNumberFormat="1" applyFont="1" applyFill="1" applyBorder="1" applyAlignment="1">
      <alignment horizontal="left" vertical="center"/>
    </xf>
    <xf numFmtId="4" fontId="9" fillId="4" borderId="2" xfId="0" applyNumberFormat="1" applyFont="1" applyFill="1" applyBorder="1" applyAlignment="1">
      <alignment horizontal="left" vertical="center" shrinkToFit="1"/>
    </xf>
    <xf numFmtId="164" fontId="10" fillId="4" borderId="2" xfId="0" applyNumberFormat="1" applyFont="1" applyFill="1" applyBorder="1" applyAlignment="1">
      <alignment horizontal="center" vertical="center"/>
    </xf>
    <xf numFmtId="0" fontId="10" fillId="4" borderId="2" xfId="2" applyFont="1" applyFill="1" applyBorder="1" applyAlignment="1">
      <alignment horizontal="left" vertical="center"/>
    </xf>
    <xf numFmtId="1" fontId="2" fillId="0" borderId="2" xfId="0" applyNumberFormat="1" applyFont="1" applyBorder="1" applyAlignment="1">
      <alignment horizontal="center" shrinkToFit="1"/>
    </xf>
    <xf numFmtId="4" fontId="10" fillId="4" borderId="2" xfId="0" applyNumberFormat="1" applyFont="1" applyFill="1" applyBorder="1" applyAlignment="1">
      <alignment horizontal="right" vertical="center"/>
    </xf>
    <xf numFmtId="4" fontId="3" fillId="5" borderId="2" xfId="0" applyNumberFormat="1" applyFont="1" applyFill="1" applyBorder="1" applyAlignment="1">
      <alignment vertical="center"/>
    </xf>
    <xf numFmtId="4" fontId="3" fillId="5" borderId="2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horizontal="right" vertical="center"/>
    </xf>
    <xf numFmtId="4" fontId="2" fillId="4" borderId="2" xfId="0" applyNumberFormat="1" applyFont="1" applyFill="1" applyBorder="1" applyAlignment="1">
      <alignment horizontal="left" vertical="center" shrinkToFit="1"/>
    </xf>
    <xf numFmtId="0" fontId="10" fillId="4" borderId="2" xfId="2" applyFont="1" applyFill="1" applyBorder="1" applyAlignment="1">
      <alignment horizontal="center" vertical="center"/>
    </xf>
    <xf numFmtId="49" fontId="10" fillId="4" borderId="2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vertical="center"/>
    </xf>
    <xf numFmtId="0" fontId="4" fillId="0" borderId="2" xfId="0" applyFont="1" applyBorder="1" applyAlignment="1">
      <alignment vertical="center"/>
    </xf>
    <xf numFmtId="4" fontId="4" fillId="0" borderId="2" xfId="0" applyNumberFormat="1" applyFont="1" applyBorder="1" applyAlignment="1">
      <alignment horizontal="left" vertical="center" shrinkToFit="1"/>
    </xf>
    <xf numFmtId="1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shrinkToFit="1"/>
    </xf>
    <xf numFmtId="0" fontId="2" fillId="0" borderId="2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vertical="center" shrinkToFit="1"/>
    </xf>
    <xf numFmtId="165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/>
    </xf>
    <xf numFmtId="165" fontId="2" fillId="0" borderId="2" xfId="0" applyNumberFormat="1" applyFont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4" fontId="13" fillId="4" borderId="2" xfId="0" applyNumberFormat="1" applyFont="1" applyFill="1" applyBorder="1" applyAlignment="1">
      <alignment horizontal="left" vertical="center"/>
    </xf>
    <xf numFmtId="0" fontId="13" fillId="0" borderId="2" xfId="0" applyFont="1" applyBorder="1" applyAlignment="1">
      <alignment vertical="center" shrinkToFit="1"/>
    </xf>
    <xf numFmtId="14" fontId="13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/>
    </xf>
    <xf numFmtId="49" fontId="13" fillId="0" borderId="2" xfId="0" applyNumberFormat="1" applyFont="1" applyBorder="1" applyAlignment="1">
      <alignment horizontal="center" vertical="center" wrapText="1"/>
    </xf>
    <xf numFmtId="43" fontId="13" fillId="0" borderId="2" xfId="1" applyFont="1" applyBorder="1" applyAlignment="1">
      <alignment horizontal="right" vertical="center"/>
    </xf>
    <xf numFmtId="43" fontId="14" fillId="4" borderId="2" xfId="1" applyFont="1" applyFill="1" applyBorder="1" applyAlignment="1">
      <alignment horizontal="right" vertical="center"/>
    </xf>
    <xf numFmtId="4" fontId="4" fillId="4" borderId="2" xfId="0" applyNumberFormat="1" applyFont="1" applyFill="1" applyBorder="1" applyAlignment="1">
      <alignment horizontal="left" vertical="center"/>
    </xf>
    <xf numFmtId="0" fontId="4" fillId="0" borderId="2" xfId="0" applyFont="1" applyBorder="1" applyAlignment="1">
      <alignment vertical="center" shrinkToFit="1"/>
    </xf>
    <xf numFmtId="1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center" vertical="center" wrapText="1"/>
    </xf>
    <xf numFmtId="0" fontId="16" fillId="0" borderId="0" xfId="0" applyFont="1"/>
    <xf numFmtId="0" fontId="16" fillId="0" borderId="0" xfId="0" applyFont="1" applyAlignment="1">
      <alignment vertical="center"/>
    </xf>
    <xf numFmtId="0" fontId="15" fillId="0" borderId="0" xfId="0" applyFont="1" applyAlignment="1">
      <alignment horizontal="center" wrapText="1"/>
    </xf>
    <xf numFmtId="0" fontId="3" fillId="5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</cellXfs>
  <cellStyles count="3">
    <cellStyle name="Millares" xfId="1" builtinId="3"/>
    <cellStyle name="Normal" xfId="0" builtinId="0"/>
    <cellStyle name="Normal 2" xfId="2" xr:uid="{F73419B1-9075-47AE-9350-660C078FD0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840105</xdr:colOff>
      <xdr:row>0</xdr:row>
      <xdr:rowOff>74294</xdr:rowOff>
    </xdr:from>
    <xdr:to>
      <xdr:col>4</xdr:col>
      <xdr:colOff>692796</xdr:colOff>
      <xdr:row>1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AC78E1B-5E31-4D28-934E-5F1232D133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0055" y="74294"/>
          <a:ext cx="2767341" cy="12020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4FB54-0ABC-4AA2-9F7F-D10A279AB0AA}">
  <dimension ref="A1:I92"/>
  <sheetViews>
    <sheetView tabSelected="1" workbookViewId="0">
      <selection activeCell="A4" sqref="A4:I4"/>
    </sheetView>
  </sheetViews>
  <sheetFormatPr baseColWidth="10" defaultColWidth="11.42578125" defaultRowHeight="15" customHeight="1"/>
  <cols>
    <col min="1" max="1" width="14.7109375" style="1" customWidth="1"/>
    <col min="2" max="2" width="36.42578125" style="1" bestFit="1" customWidth="1"/>
    <col min="3" max="3" width="30" style="39" bestFit="1" customWidth="1"/>
    <col min="4" max="4" width="13.7109375" style="1" bestFit="1" customWidth="1"/>
    <col min="5" max="5" width="14.7109375" style="1" customWidth="1"/>
    <col min="6" max="6" width="14" style="1" bestFit="1" customWidth="1"/>
    <col min="7" max="9" width="14.7109375" style="1" customWidth="1"/>
    <col min="10" max="16384" width="11.42578125" style="1"/>
  </cols>
  <sheetData>
    <row r="1" spans="1:9" ht="99.95" customHeight="1">
      <c r="A1" s="72"/>
      <c r="B1" s="72"/>
      <c r="C1" s="72"/>
      <c r="D1" s="72"/>
      <c r="E1" s="72"/>
      <c r="F1" s="72"/>
      <c r="G1" s="72"/>
      <c r="H1" s="72"/>
      <c r="I1" s="72"/>
    </row>
    <row r="2" spans="1:9" ht="15.95" customHeight="1">
      <c r="A2" s="73" t="s">
        <v>0</v>
      </c>
      <c r="B2" s="74"/>
      <c r="C2" s="74"/>
      <c r="D2" s="74"/>
      <c r="E2" s="74"/>
      <c r="F2" s="74"/>
      <c r="G2" s="74"/>
      <c r="H2" s="74"/>
      <c r="I2" s="74"/>
    </row>
    <row r="3" spans="1:9" ht="16.149999999999999" customHeight="1">
      <c r="A3" s="72" t="s">
        <v>1</v>
      </c>
      <c r="B3" s="75"/>
      <c r="C3" s="75"/>
      <c r="D3" s="75"/>
      <c r="E3" s="75"/>
      <c r="F3" s="75"/>
      <c r="G3" s="75"/>
      <c r="H3" s="75"/>
      <c r="I3" s="75"/>
    </row>
    <row r="4" spans="1:9" ht="16.149999999999999" customHeight="1">
      <c r="A4" s="72" t="s">
        <v>2</v>
      </c>
      <c r="B4" s="74"/>
      <c r="C4" s="74"/>
      <c r="D4" s="74"/>
      <c r="E4" s="74"/>
      <c r="F4" s="74"/>
      <c r="G4" s="74"/>
      <c r="H4" s="74"/>
      <c r="I4" s="74"/>
    </row>
    <row r="5" spans="1:9" ht="16.149999999999999" customHeight="1">
      <c r="A5" s="73" t="s">
        <v>3</v>
      </c>
      <c r="B5" s="74"/>
      <c r="C5" s="74"/>
      <c r="D5" s="74"/>
      <c r="E5" s="74"/>
      <c r="F5" s="74"/>
      <c r="G5" s="74"/>
      <c r="H5" s="74"/>
      <c r="I5" s="74"/>
    </row>
    <row r="6" spans="1:9" ht="16.149999999999999" customHeight="1">
      <c r="A6" s="2"/>
      <c r="B6" s="3"/>
      <c r="C6" s="4"/>
      <c r="D6" s="3"/>
      <c r="E6" s="3"/>
      <c r="F6" s="3"/>
      <c r="G6" s="3"/>
      <c r="H6" s="3"/>
      <c r="I6" s="3"/>
    </row>
    <row r="7" spans="1:9" ht="19.899999999999999" customHeight="1">
      <c r="A7" s="68" t="s">
        <v>4</v>
      </c>
      <c r="B7" s="69"/>
      <c r="C7" s="69"/>
      <c r="D7" s="69"/>
      <c r="E7" s="69"/>
      <c r="F7" s="69"/>
      <c r="G7" s="69"/>
      <c r="H7" s="69"/>
      <c r="I7" s="69"/>
    </row>
    <row r="8" spans="1:9" ht="27" customHeight="1">
      <c r="A8" s="5" t="s">
        <v>5</v>
      </c>
      <c r="B8" s="6" t="s">
        <v>6</v>
      </c>
      <c r="C8" s="7" t="s">
        <v>7</v>
      </c>
      <c r="D8" s="5" t="s">
        <v>8</v>
      </c>
      <c r="E8" s="5" t="s">
        <v>9</v>
      </c>
      <c r="F8" s="5" t="s">
        <v>10</v>
      </c>
      <c r="G8" s="6" t="s">
        <v>11</v>
      </c>
      <c r="H8" s="5" t="s">
        <v>12</v>
      </c>
      <c r="I8" s="5" t="s">
        <v>13</v>
      </c>
    </row>
    <row r="9" spans="1:9" ht="14.1" customHeight="1">
      <c r="A9" s="8" t="s">
        <v>14</v>
      </c>
      <c r="B9" s="9" t="s">
        <v>15</v>
      </c>
      <c r="C9" s="10"/>
      <c r="D9" s="11"/>
      <c r="E9" s="12"/>
      <c r="F9" s="13"/>
      <c r="G9" s="14"/>
      <c r="H9" s="14">
        <v>0</v>
      </c>
      <c r="I9" s="15">
        <v>69680.890000000014</v>
      </c>
    </row>
    <row r="10" spans="1:9" ht="14.1" customHeight="1">
      <c r="A10" s="16" t="s">
        <v>14</v>
      </c>
      <c r="B10" s="17" t="s">
        <v>16</v>
      </c>
      <c r="C10" s="18" t="s">
        <v>17</v>
      </c>
      <c r="D10" s="19">
        <v>46171</v>
      </c>
      <c r="E10" s="20" t="s">
        <v>18</v>
      </c>
      <c r="F10" s="21">
        <v>9990002</v>
      </c>
      <c r="G10" s="22">
        <v>0</v>
      </c>
      <c r="H10" s="22">
        <v>175</v>
      </c>
      <c r="I10" s="22">
        <f>SUM(I9+G10-H10)</f>
        <v>69505.890000000014</v>
      </c>
    </row>
    <row r="11" spans="1:9" ht="20.100000000000001" customHeight="1">
      <c r="A11" s="65" t="s">
        <v>19</v>
      </c>
      <c r="B11" s="66"/>
      <c r="C11" s="66"/>
      <c r="D11" s="66"/>
      <c r="E11" s="66"/>
      <c r="F11" s="67"/>
      <c r="G11" s="23">
        <f>SUM(G10:G10)</f>
        <v>0</v>
      </c>
      <c r="H11" s="23">
        <f>SUM(H10:H10)</f>
        <v>175</v>
      </c>
      <c r="I11" s="24">
        <f>I10</f>
        <v>69505.890000000014</v>
      </c>
    </row>
    <row r="12" spans="1:9" ht="15.75" customHeight="1">
      <c r="B12" s="25"/>
      <c r="C12" s="26"/>
      <c r="H12" s="25"/>
      <c r="I12" s="27"/>
    </row>
    <row r="13" spans="1:9" ht="19.899999999999999" customHeight="1">
      <c r="A13" s="68" t="s">
        <v>20</v>
      </c>
      <c r="B13" s="68"/>
      <c r="C13" s="68"/>
      <c r="D13" s="68"/>
      <c r="E13" s="68"/>
      <c r="F13" s="68"/>
      <c r="G13" s="68"/>
      <c r="H13" s="68"/>
      <c r="I13" s="68"/>
    </row>
    <row r="14" spans="1:9" ht="27" customHeight="1">
      <c r="A14" s="5" t="s">
        <v>5</v>
      </c>
      <c r="B14" s="6" t="s">
        <v>6</v>
      </c>
      <c r="C14" s="7" t="s">
        <v>7</v>
      </c>
      <c r="D14" s="5" t="s">
        <v>8</v>
      </c>
      <c r="E14" s="5" t="s">
        <v>9</v>
      </c>
      <c r="F14" s="5" t="s">
        <v>10</v>
      </c>
      <c r="G14" s="6" t="s">
        <v>11</v>
      </c>
      <c r="H14" s="5" t="s">
        <v>12</v>
      </c>
      <c r="I14" s="5" t="s">
        <v>13</v>
      </c>
    </row>
    <row r="15" spans="1:9" ht="15.95" customHeight="1">
      <c r="A15" s="8" t="s">
        <v>21</v>
      </c>
      <c r="B15" s="9" t="s">
        <v>15</v>
      </c>
      <c r="C15" s="10"/>
      <c r="D15" s="11"/>
      <c r="E15" s="12"/>
      <c r="F15" s="13"/>
      <c r="G15" s="14"/>
      <c r="H15" s="14">
        <v>0</v>
      </c>
      <c r="I15" s="15">
        <v>0</v>
      </c>
    </row>
    <row r="16" spans="1:9" ht="14.1" customHeight="1">
      <c r="A16" s="16" t="s">
        <v>21</v>
      </c>
      <c r="B16" s="17" t="s">
        <v>16</v>
      </c>
      <c r="C16" s="28" t="s">
        <v>22</v>
      </c>
      <c r="D16" s="19" t="s">
        <v>22</v>
      </c>
      <c r="E16" s="29" t="s">
        <v>22</v>
      </c>
      <c r="F16" s="30" t="s">
        <v>22</v>
      </c>
      <c r="G16" s="22" t="s">
        <v>22</v>
      </c>
      <c r="H16" s="22" t="s">
        <v>22</v>
      </c>
      <c r="I16" s="22">
        <v>0</v>
      </c>
    </row>
    <row r="17" spans="1:9" ht="20.100000000000001" customHeight="1">
      <c r="A17" s="65" t="s">
        <v>19</v>
      </c>
      <c r="B17" s="70"/>
      <c r="C17" s="70"/>
      <c r="D17" s="70"/>
      <c r="E17" s="70"/>
      <c r="F17" s="71"/>
      <c r="G17" s="23">
        <f>SUM(G16:G16)</f>
        <v>0</v>
      </c>
      <c r="H17" s="23">
        <f>SUM(H16:H16)</f>
        <v>0</v>
      </c>
      <c r="I17" s="24">
        <f>I16</f>
        <v>0</v>
      </c>
    </row>
    <row r="18" spans="1:9" ht="15.75" customHeight="1">
      <c r="B18" s="25"/>
      <c r="C18" s="26"/>
      <c r="G18" s="31"/>
      <c r="H18" s="25"/>
      <c r="I18" s="27"/>
    </row>
    <row r="19" spans="1:9" ht="19.899999999999999" customHeight="1">
      <c r="A19" s="68" t="s">
        <v>23</v>
      </c>
      <c r="B19" s="69"/>
      <c r="C19" s="69"/>
      <c r="D19" s="69"/>
      <c r="E19" s="69"/>
      <c r="F19" s="69"/>
      <c r="G19" s="69"/>
      <c r="H19" s="69"/>
      <c r="I19" s="69"/>
    </row>
    <row r="20" spans="1:9" ht="27" customHeight="1">
      <c r="A20" s="5" t="s">
        <v>5</v>
      </c>
      <c r="B20" s="6" t="s">
        <v>6</v>
      </c>
      <c r="C20" s="7" t="s">
        <v>7</v>
      </c>
      <c r="D20" s="5" t="s">
        <v>8</v>
      </c>
      <c r="E20" s="5" t="s">
        <v>9</v>
      </c>
      <c r="F20" s="5" t="s">
        <v>10</v>
      </c>
      <c r="G20" s="6" t="s">
        <v>11</v>
      </c>
      <c r="H20" s="5" t="s">
        <v>12</v>
      </c>
      <c r="I20" s="5" t="s">
        <v>13</v>
      </c>
    </row>
    <row r="21" spans="1:9" ht="15.95" customHeight="1">
      <c r="A21" s="8" t="s">
        <v>24</v>
      </c>
      <c r="B21" s="9" t="s">
        <v>15</v>
      </c>
      <c r="C21" s="10"/>
      <c r="D21" s="11"/>
      <c r="E21" s="12"/>
      <c r="F21" s="13"/>
      <c r="G21" s="14"/>
      <c r="H21" s="14">
        <v>0</v>
      </c>
      <c r="I21" s="15">
        <v>66144.88</v>
      </c>
    </row>
    <row r="22" spans="1:9" ht="14.1" customHeight="1">
      <c r="A22" s="16" t="s">
        <v>24</v>
      </c>
      <c r="B22" s="32" t="s">
        <v>16</v>
      </c>
      <c r="C22" s="33" t="s">
        <v>17</v>
      </c>
      <c r="D22" s="34">
        <v>46144</v>
      </c>
      <c r="E22" s="35" t="s">
        <v>18</v>
      </c>
      <c r="F22" s="36" t="s">
        <v>25</v>
      </c>
      <c r="G22" s="37">
        <v>0</v>
      </c>
      <c r="H22" s="37">
        <v>175</v>
      </c>
      <c r="I22" s="22">
        <f>I21+G22-H22</f>
        <v>65969.88</v>
      </c>
    </row>
    <row r="23" spans="1:9" ht="20.100000000000001" customHeight="1">
      <c r="A23" s="65" t="s">
        <v>19</v>
      </c>
      <c r="B23" s="66"/>
      <c r="C23" s="66"/>
      <c r="D23" s="66"/>
      <c r="E23" s="66"/>
      <c r="F23" s="67"/>
      <c r="G23" s="23">
        <f>SUM(G22:G22)</f>
        <v>0</v>
      </c>
      <c r="H23" s="23">
        <f>SUM(H22:H22)</f>
        <v>175</v>
      </c>
      <c r="I23" s="23">
        <f>+I22</f>
        <v>65969.88</v>
      </c>
    </row>
    <row r="24" spans="1:9" ht="15.75" customHeight="1">
      <c r="A24" s="25"/>
      <c r="B24" s="38"/>
      <c r="G24" s="25"/>
      <c r="H24" s="27"/>
    </row>
    <row r="25" spans="1:9" ht="19.899999999999999" customHeight="1">
      <c r="A25" s="68" t="s">
        <v>26</v>
      </c>
      <c r="B25" s="69"/>
      <c r="C25" s="69"/>
      <c r="D25" s="69"/>
      <c r="E25" s="69"/>
      <c r="F25" s="69"/>
      <c r="G25" s="69"/>
      <c r="H25" s="69"/>
      <c r="I25" s="69"/>
    </row>
    <row r="26" spans="1:9" ht="27" customHeight="1">
      <c r="A26" s="5" t="s">
        <v>5</v>
      </c>
      <c r="B26" s="6" t="s">
        <v>6</v>
      </c>
      <c r="C26" s="7" t="s">
        <v>7</v>
      </c>
      <c r="D26" s="5" t="s">
        <v>8</v>
      </c>
      <c r="E26" s="5" t="s">
        <v>9</v>
      </c>
      <c r="F26" s="5" t="s">
        <v>10</v>
      </c>
      <c r="G26" s="6" t="s">
        <v>11</v>
      </c>
      <c r="H26" s="5" t="s">
        <v>12</v>
      </c>
      <c r="I26" s="5" t="s">
        <v>13</v>
      </c>
    </row>
    <row r="27" spans="1:9" ht="15.95" customHeight="1">
      <c r="A27" s="8">
        <v>2085001000</v>
      </c>
      <c r="B27" s="9" t="s">
        <v>15</v>
      </c>
      <c r="C27" s="10"/>
      <c r="D27" s="11"/>
      <c r="E27" s="12"/>
      <c r="F27" s="13"/>
      <c r="G27" s="14"/>
      <c r="H27" s="14">
        <v>0</v>
      </c>
      <c r="I27" s="15">
        <v>43379050.760000013</v>
      </c>
    </row>
    <row r="28" spans="1:9" ht="14.1" customHeight="1">
      <c r="A28" s="40">
        <v>2085001000</v>
      </c>
      <c r="B28" s="41" t="s">
        <v>27</v>
      </c>
      <c r="C28" s="42" t="s">
        <v>28</v>
      </c>
      <c r="D28" s="43">
        <v>46147</v>
      </c>
      <c r="E28" s="44" t="s">
        <v>28</v>
      </c>
      <c r="F28" s="45">
        <v>64423</v>
      </c>
      <c r="G28" s="46">
        <v>0</v>
      </c>
      <c r="H28" s="47">
        <v>290838</v>
      </c>
      <c r="I28" s="47">
        <f>I27+G28-H28</f>
        <v>43088212.760000013</v>
      </c>
    </row>
    <row r="29" spans="1:9" ht="14.1" customHeight="1">
      <c r="A29" s="40">
        <v>2085001000</v>
      </c>
      <c r="B29" s="41" t="s">
        <v>27</v>
      </c>
      <c r="C29" s="42" t="s">
        <v>29</v>
      </c>
      <c r="D29" s="43">
        <v>46143</v>
      </c>
      <c r="E29" s="44" t="s">
        <v>29</v>
      </c>
      <c r="F29" s="45">
        <v>102520526</v>
      </c>
      <c r="G29" s="46">
        <v>441208.66</v>
      </c>
      <c r="H29" s="47">
        <v>0</v>
      </c>
      <c r="I29" s="47">
        <f t="shared" ref="I29:I54" si="0">I28+G29-H29</f>
        <v>43529421.420000009</v>
      </c>
    </row>
    <row r="30" spans="1:9" ht="14.1" customHeight="1">
      <c r="A30" s="40">
        <v>2085001000</v>
      </c>
      <c r="B30" s="41" t="s">
        <v>27</v>
      </c>
      <c r="C30" s="42" t="s">
        <v>28</v>
      </c>
      <c r="D30" s="43">
        <v>46148</v>
      </c>
      <c r="E30" s="44" t="s">
        <v>28</v>
      </c>
      <c r="F30" s="45">
        <v>64442</v>
      </c>
      <c r="G30" s="46">
        <v>0</v>
      </c>
      <c r="H30" s="47">
        <v>1579885.64</v>
      </c>
      <c r="I30" s="47">
        <f t="shared" si="0"/>
        <v>41949535.780000009</v>
      </c>
    </row>
    <row r="31" spans="1:9" ht="14.1" customHeight="1">
      <c r="A31" s="40">
        <v>2085001000</v>
      </c>
      <c r="B31" s="41" t="s">
        <v>27</v>
      </c>
      <c r="C31" s="42" t="s">
        <v>29</v>
      </c>
      <c r="D31" s="43">
        <v>46147</v>
      </c>
      <c r="E31" s="44" t="s">
        <v>29</v>
      </c>
      <c r="F31" s="45">
        <v>102520526</v>
      </c>
      <c r="G31" s="46">
        <v>418622.49</v>
      </c>
      <c r="H31" s="47">
        <v>0</v>
      </c>
      <c r="I31" s="47">
        <f t="shared" si="0"/>
        <v>42368158.270000011</v>
      </c>
    </row>
    <row r="32" spans="1:9" ht="14.1" customHeight="1">
      <c r="A32" s="40">
        <v>2085001000</v>
      </c>
      <c r="B32" s="41" t="s">
        <v>27</v>
      </c>
      <c r="C32" s="42" t="s">
        <v>29</v>
      </c>
      <c r="D32" s="43">
        <v>46148</v>
      </c>
      <c r="E32" s="44" t="s">
        <v>29</v>
      </c>
      <c r="F32" s="45">
        <v>102520526</v>
      </c>
      <c r="G32" s="46">
        <v>34334</v>
      </c>
      <c r="H32" s="47">
        <v>0</v>
      </c>
      <c r="I32" s="47">
        <f t="shared" si="0"/>
        <v>42402492.270000011</v>
      </c>
    </row>
    <row r="33" spans="1:9" ht="14.1" customHeight="1">
      <c r="A33" s="40">
        <v>2085001000</v>
      </c>
      <c r="B33" s="41" t="s">
        <v>27</v>
      </c>
      <c r="C33" s="42" t="s">
        <v>29</v>
      </c>
      <c r="D33" s="43">
        <v>46149</v>
      </c>
      <c r="E33" s="44" t="s">
        <v>29</v>
      </c>
      <c r="F33" s="45">
        <v>102520526</v>
      </c>
      <c r="G33" s="46">
        <v>36125</v>
      </c>
      <c r="H33" s="47">
        <v>0</v>
      </c>
      <c r="I33" s="47">
        <f t="shared" si="0"/>
        <v>42438617.270000011</v>
      </c>
    </row>
    <row r="34" spans="1:9" ht="14.1" customHeight="1">
      <c r="A34" s="40">
        <v>2085001000</v>
      </c>
      <c r="B34" s="41" t="s">
        <v>27</v>
      </c>
      <c r="C34" s="42" t="s">
        <v>29</v>
      </c>
      <c r="D34" s="43">
        <v>46150</v>
      </c>
      <c r="E34" s="44" t="s">
        <v>29</v>
      </c>
      <c r="F34" s="45">
        <v>102520526</v>
      </c>
      <c r="G34" s="46">
        <v>377925.67</v>
      </c>
      <c r="H34" s="47">
        <v>0</v>
      </c>
      <c r="I34" s="47">
        <f t="shared" si="0"/>
        <v>42816542.940000013</v>
      </c>
    </row>
    <row r="35" spans="1:9" ht="14.1" customHeight="1">
      <c r="A35" s="40">
        <v>2085001000</v>
      </c>
      <c r="B35" s="41" t="s">
        <v>27</v>
      </c>
      <c r="C35" s="42" t="s">
        <v>28</v>
      </c>
      <c r="D35" s="43">
        <v>46154</v>
      </c>
      <c r="E35" s="44" t="s">
        <v>28</v>
      </c>
      <c r="F35" s="45">
        <v>64546</v>
      </c>
      <c r="G35" s="46">
        <v>0</v>
      </c>
      <c r="H35" s="47">
        <v>506913.18</v>
      </c>
      <c r="I35" s="47">
        <f t="shared" si="0"/>
        <v>42309629.760000013</v>
      </c>
    </row>
    <row r="36" spans="1:9" ht="14.1" customHeight="1">
      <c r="A36" s="40">
        <v>2085001000</v>
      </c>
      <c r="B36" s="41" t="s">
        <v>27</v>
      </c>
      <c r="C36" s="42" t="s">
        <v>29</v>
      </c>
      <c r="D36" s="43">
        <v>46153</v>
      </c>
      <c r="E36" s="44" t="s">
        <v>29</v>
      </c>
      <c r="F36" s="45">
        <v>102520526</v>
      </c>
      <c r="G36" s="46">
        <v>58775</v>
      </c>
      <c r="H36" s="47">
        <v>0</v>
      </c>
      <c r="I36" s="47">
        <f t="shared" si="0"/>
        <v>42368404.760000013</v>
      </c>
    </row>
    <row r="37" spans="1:9" ht="14.1" customHeight="1">
      <c r="A37" s="40">
        <v>2085001000</v>
      </c>
      <c r="B37" s="41" t="s">
        <v>27</v>
      </c>
      <c r="C37" s="42" t="s">
        <v>29</v>
      </c>
      <c r="D37" s="43">
        <v>46154</v>
      </c>
      <c r="E37" s="44" t="s">
        <v>29</v>
      </c>
      <c r="F37" s="45">
        <v>102520526</v>
      </c>
      <c r="G37" s="46">
        <v>32388.31</v>
      </c>
      <c r="H37" s="47">
        <v>0</v>
      </c>
      <c r="I37" s="47">
        <f t="shared" si="0"/>
        <v>42400793.070000015</v>
      </c>
    </row>
    <row r="38" spans="1:9" ht="14.1" customHeight="1">
      <c r="A38" s="40">
        <v>2085001000</v>
      </c>
      <c r="B38" s="41" t="s">
        <v>27</v>
      </c>
      <c r="C38" s="42" t="s">
        <v>29</v>
      </c>
      <c r="D38" s="43">
        <v>46155</v>
      </c>
      <c r="E38" s="44" t="s">
        <v>29</v>
      </c>
      <c r="F38" s="45">
        <v>102520526</v>
      </c>
      <c r="G38" s="46">
        <v>102548</v>
      </c>
      <c r="H38" s="47">
        <v>0</v>
      </c>
      <c r="I38" s="47">
        <f t="shared" si="0"/>
        <v>42503341.070000015</v>
      </c>
    </row>
    <row r="39" spans="1:9" ht="14.1" customHeight="1">
      <c r="A39" s="40">
        <v>2085001000</v>
      </c>
      <c r="B39" s="41" t="s">
        <v>27</v>
      </c>
      <c r="C39" s="42" t="s">
        <v>29</v>
      </c>
      <c r="D39" s="43">
        <v>46156</v>
      </c>
      <c r="E39" s="44" t="s">
        <v>29</v>
      </c>
      <c r="F39" s="45">
        <v>102520526</v>
      </c>
      <c r="G39" s="46">
        <v>738280</v>
      </c>
      <c r="H39" s="47">
        <v>0</v>
      </c>
      <c r="I39" s="47">
        <f t="shared" si="0"/>
        <v>43241621.070000015</v>
      </c>
    </row>
    <row r="40" spans="1:9" ht="14.1" customHeight="1">
      <c r="A40" s="40">
        <v>2085001000</v>
      </c>
      <c r="B40" s="41" t="s">
        <v>27</v>
      </c>
      <c r="C40" s="42" t="s">
        <v>29</v>
      </c>
      <c r="D40" s="43">
        <v>46157</v>
      </c>
      <c r="E40" s="44" t="s">
        <v>29</v>
      </c>
      <c r="F40" s="45">
        <v>102520526</v>
      </c>
      <c r="G40" s="46">
        <v>138738.39000000001</v>
      </c>
      <c r="H40" s="47">
        <v>0</v>
      </c>
      <c r="I40" s="47">
        <f t="shared" si="0"/>
        <v>43380359.460000016</v>
      </c>
    </row>
    <row r="41" spans="1:9" ht="14.1" customHeight="1">
      <c r="A41" s="40">
        <v>2085001000</v>
      </c>
      <c r="B41" s="41" t="s">
        <v>27</v>
      </c>
      <c r="C41" s="42" t="s">
        <v>29</v>
      </c>
      <c r="D41" s="43">
        <v>46160</v>
      </c>
      <c r="E41" s="44" t="s">
        <v>29</v>
      </c>
      <c r="F41" s="45">
        <v>102520526</v>
      </c>
      <c r="G41" s="46">
        <v>55000</v>
      </c>
      <c r="H41" s="47">
        <v>0</v>
      </c>
      <c r="I41" s="47">
        <f t="shared" si="0"/>
        <v>43435359.460000016</v>
      </c>
    </row>
    <row r="42" spans="1:9" ht="14.1" customHeight="1">
      <c r="A42" s="40">
        <v>2085001000</v>
      </c>
      <c r="B42" s="41" t="s">
        <v>27</v>
      </c>
      <c r="C42" s="42" t="s">
        <v>29</v>
      </c>
      <c r="D42" s="43">
        <v>46161</v>
      </c>
      <c r="E42" s="44" t="s">
        <v>29</v>
      </c>
      <c r="F42" s="45">
        <v>102520526</v>
      </c>
      <c r="G42" s="46">
        <v>6025</v>
      </c>
      <c r="H42" s="47">
        <v>0</v>
      </c>
      <c r="I42" s="47">
        <f t="shared" si="0"/>
        <v>43441384.460000016</v>
      </c>
    </row>
    <row r="43" spans="1:9" ht="14.1" customHeight="1">
      <c r="A43" s="40">
        <v>2085001000</v>
      </c>
      <c r="B43" s="41" t="s">
        <v>27</v>
      </c>
      <c r="C43" s="42" t="s">
        <v>29</v>
      </c>
      <c r="D43" s="43">
        <v>46162</v>
      </c>
      <c r="E43" s="44" t="s">
        <v>29</v>
      </c>
      <c r="F43" s="45">
        <v>102520526</v>
      </c>
      <c r="G43" s="46">
        <v>8816</v>
      </c>
      <c r="H43" s="47">
        <v>0</v>
      </c>
      <c r="I43" s="47">
        <f t="shared" si="0"/>
        <v>43450200.460000016</v>
      </c>
    </row>
    <row r="44" spans="1:9" ht="14.1" customHeight="1">
      <c r="A44" s="40">
        <v>2085001000</v>
      </c>
      <c r="B44" s="41" t="s">
        <v>27</v>
      </c>
      <c r="C44" s="42" t="s">
        <v>29</v>
      </c>
      <c r="D44" s="43">
        <v>46163</v>
      </c>
      <c r="E44" s="44" t="s">
        <v>29</v>
      </c>
      <c r="F44" s="45">
        <v>102520526</v>
      </c>
      <c r="G44" s="46">
        <v>274465.59999999998</v>
      </c>
      <c r="H44" s="47">
        <v>0</v>
      </c>
      <c r="I44" s="47">
        <f t="shared" si="0"/>
        <v>43724666.060000017</v>
      </c>
    </row>
    <row r="45" spans="1:9" ht="14.1" customHeight="1">
      <c r="A45" s="40">
        <v>2085001000</v>
      </c>
      <c r="B45" s="41" t="s">
        <v>27</v>
      </c>
      <c r="C45" s="42" t="s">
        <v>28</v>
      </c>
      <c r="D45" s="43">
        <v>46164</v>
      </c>
      <c r="E45" s="44" t="s">
        <v>28</v>
      </c>
      <c r="F45" s="45">
        <v>64796</v>
      </c>
      <c r="G45" s="46">
        <v>0</v>
      </c>
      <c r="H45" s="47">
        <v>175230</v>
      </c>
      <c r="I45" s="47">
        <f t="shared" si="0"/>
        <v>43549436.060000017</v>
      </c>
    </row>
    <row r="46" spans="1:9" ht="14.1" customHeight="1">
      <c r="A46" s="40">
        <v>2085001000</v>
      </c>
      <c r="B46" s="41" t="s">
        <v>27</v>
      </c>
      <c r="C46" s="42" t="s">
        <v>29</v>
      </c>
      <c r="D46" s="43">
        <v>46164</v>
      </c>
      <c r="E46" s="44" t="s">
        <v>29</v>
      </c>
      <c r="F46" s="45">
        <v>102520526</v>
      </c>
      <c r="G46" s="46">
        <v>7938230.5999999996</v>
      </c>
      <c r="H46" s="47">
        <v>0</v>
      </c>
      <c r="I46" s="47">
        <f t="shared" si="0"/>
        <v>51487666.660000019</v>
      </c>
    </row>
    <row r="47" spans="1:9" ht="14.1" customHeight="1">
      <c r="A47" s="40">
        <v>2085001000</v>
      </c>
      <c r="B47" s="41" t="s">
        <v>27</v>
      </c>
      <c r="C47" s="42" t="s">
        <v>29</v>
      </c>
      <c r="D47" s="43">
        <v>46167</v>
      </c>
      <c r="E47" s="44" t="s">
        <v>29</v>
      </c>
      <c r="F47" s="45">
        <v>102520526</v>
      </c>
      <c r="G47" s="46">
        <v>4093137.95</v>
      </c>
      <c r="H47" s="47">
        <v>0</v>
      </c>
      <c r="I47" s="47">
        <f t="shared" si="0"/>
        <v>55580804.610000022</v>
      </c>
    </row>
    <row r="48" spans="1:9" ht="14.1" customHeight="1">
      <c r="A48" s="40">
        <v>2085001000</v>
      </c>
      <c r="B48" s="41" t="s">
        <v>27</v>
      </c>
      <c r="C48" s="42" t="s">
        <v>28</v>
      </c>
      <c r="D48" s="43">
        <v>46168</v>
      </c>
      <c r="E48" s="44" t="s">
        <v>28</v>
      </c>
      <c r="F48" s="45">
        <v>64840</v>
      </c>
      <c r="G48" s="46">
        <v>0</v>
      </c>
      <c r="H48" s="47">
        <v>356745.7</v>
      </c>
      <c r="I48" s="47">
        <f t="shared" si="0"/>
        <v>55224058.910000019</v>
      </c>
    </row>
    <row r="49" spans="1:9" ht="14.1" customHeight="1">
      <c r="A49" s="40">
        <v>2085001000</v>
      </c>
      <c r="B49" s="41" t="s">
        <v>27</v>
      </c>
      <c r="C49" s="42" t="s">
        <v>29</v>
      </c>
      <c r="D49" s="43">
        <v>46168</v>
      </c>
      <c r="E49" s="44" t="s">
        <v>29</v>
      </c>
      <c r="F49" s="45">
        <v>102520526</v>
      </c>
      <c r="G49" s="46">
        <v>256335.1</v>
      </c>
      <c r="H49" s="47">
        <v>0</v>
      </c>
      <c r="I49" s="47">
        <f t="shared" si="0"/>
        <v>55480394.01000002</v>
      </c>
    </row>
    <row r="50" spans="1:9" ht="14.1" customHeight="1">
      <c r="A50" s="40">
        <v>2085001000</v>
      </c>
      <c r="B50" s="41" t="s">
        <v>27</v>
      </c>
      <c r="C50" s="42" t="s">
        <v>29</v>
      </c>
      <c r="D50" s="43">
        <v>46169</v>
      </c>
      <c r="E50" s="44" t="s">
        <v>29</v>
      </c>
      <c r="F50" s="45">
        <v>102520526</v>
      </c>
      <c r="G50" s="46">
        <v>2057475.82</v>
      </c>
      <c r="H50" s="47">
        <v>0</v>
      </c>
      <c r="I50" s="47">
        <f t="shared" si="0"/>
        <v>57537869.830000021</v>
      </c>
    </row>
    <row r="51" spans="1:9" ht="14.1" customHeight="1">
      <c r="A51" s="40">
        <v>2085001000</v>
      </c>
      <c r="B51" s="41" t="s">
        <v>27</v>
      </c>
      <c r="C51" s="42" t="s">
        <v>28</v>
      </c>
      <c r="D51" s="43">
        <v>46170</v>
      </c>
      <c r="E51" s="44" t="s">
        <v>28</v>
      </c>
      <c r="F51" s="45">
        <v>64891</v>
      </c>
      <c r="G51" s="46">
        <v>0</v>
      </c>
      <c r="H51" s="47">
        <v>1239389.58</v>
      </c>
      <c r="I51" s="47">
        <f t="shared" si="0"/>
        <v>56298480.250000022</v>
      </c>
    </row>
    <row r="52" spans="1:9" ht="14.1" customHeight="1">
      <c r="A52" s="40">
        <v>2085001000</v>
      </c>
      <c r="B52" s="41" t="s">
        <v>27</v>
      </c>
      <c r="C52" s="42" t="s">
        <v>29</v>
      </c>
      <c r="D52" s="48">
        <v>46170</v>
      </c>
      <c r="E52" s="44" t="s">
        <v>29</v>
      </c>
      <c r="F52" s="45">
        <v>102520526</v>
      </c>
      <c r="G52" s="47">
        <v>5550865.7800000003</v>
      </c>
      <c r="H52" s="46">
        <v>0</v>
      </c>
      <c r="I52" s="47">
        <f t="shared" si="0"/>
        <v>61849346.030000024</v>
      </c>
    </row>
    <row r="53" spans="1:9" ht="14.1" customHeight="1">
      <c r="A53" s="40">
        <v>2085001000</v>
      </c>
      <c r="B53" s="41" t="s">
        <v>27</v>
      </c>
      <c r="C53" s="42" t="s">
        <v>28</v>
      </c>
      <c r="D53" s="48">
        <v>46171</v>
      </c>
      <c r="E53" s="44" t="s">
        <v>28</v>
      </c>
      <c r="F53" s="45">
        <v>64910</v>
      </c>
      <c r="G53" s="47">
        <v>0</v>
      </c>
      <c r="H53" s="46">
        <v>16807.740000000002</v>
      </c>
      <c r="I53" s="47">
        <f t="shared" si="0"/>
        <v>61832538.290000021</v>
      </c>
    </row>
    <row r="54" spans="1:9" ht="14.1" customHeight="1">
      <c r="A54" s="40">
        <v>2085001000</v>
      </c>
      <c r="B54" s="41" t="s">
        <v>27</v>
      </c>
      <c r="C54" s="42" t="s">
        <v>29</v>
      </c>
      <c r="D54" s="43">
        <v>46171</v>
      </c>
      <c r="E54" s="44" t="s">
        <v>29</v>
      </c>
      <c r="F54" s="45">
        <v>102520526</v>
      </c>
      <c r="G54" s="47">
        <v>2081900.2</v>
      </c>
      <c r="H54" s="46">
        <v>0</v>
      </c>
      <c r="I54" s="47">
        <f t="shared" si="0"/>
        <v>63914438.490000024</v>
      </c>
    </row>
    <row r="55" spans="1:9" ht="20.100000000000001" customHeight="1">
      <c r="A55" s="65"/>
      <c r="B55" s="66"/>
      <c r="C55" s="66"/>
      <c r="D55" s="66"/>
      <c r="E55" s="66"/>
      <c r="F55" s="67"/>
      <c r="G55" s="23">
        <f>SUM(G28:G54)</f>
        <v>24701197.569999997</v>
      </c>
      <c r="H55" s="23">
        <f>SUM(H28:H54)</f>
        <v>4165809.8400000003</v>
      </c>
      <c r="I55" s="24">
        <f>I54</f>
        <v>63914438.490000024</v>
      </c>
    </row>
    <row r="56" spans="1:9" ht="15.75" customHeight="1">
      <c r="A56" s="25"/>
      <c r="B56" s="38"/>
      <c r="G56" s="25"/>
      <c r="H56" s="27"/>
    </row>
    <row r="57" spans="1:9" ht="19.899999999999999" customHeight="1">
      <c r="A57" s="68" t="s">
        <v>30</v>
      </c>
      <c r="B57" s="69"/>
      <c r="C57" s="69"/>
      <c r="D57" s="69"/>
      <c r="E57" s="69"/>
      <c r="F57" s="69"/>
      <c r="G57" s="69"/>
      <c r="H57" s="69"/>
      <c r="I57" s="69"/>
    </row>
    <row r="58" spans="1:9" ht="27" customHeight="1">
      <c r="A58" s="5" t="s">
        <v>5</v>
      </c>
      <c r="B58" s="6" t="s">
        <v>6</v>
      </c>
      <c r="C58" s="7" t="s">
        <v>7</v>
      </c>
      <c r="D58" s="5" t="s">
        <v>8</v>
      </c>
      <c r="E58" s="5" t="s">
        <v>9</v>
      </c>
      <c r="F58" s="5" t="s">
        <v>10</v>
      </c>
      <c r="G58" s="6" t="s">
        <v>11</v>
      </c>
      <c r="H58" s="5" t="s">
        <v>12</v>
      </c>
      <c r="I58" s="5" t="s">
        <v>13</v>
      </c>
    </row>
    <row r="59" spans="1:9" ht="14.1" customHeight="1">
      <c r="A59" s="8">
        <v>2085001001</v>
      </c>
      <c r="B59" s="9" t="s">
        <v>15</v>
      </c>
      <c r="C59" s="10"/>
      <c r="D59" s="11"/>
      <c r="E59" s="12"/>
      <c r="F59" s="13"/>
      <c r="G59" s="14"/>
      <c r="H59" s="14">
        <v>0</v>
      </c>
      <c r="I59" s="15">
        <v>174945.00000000003</v>
      </c>
    </row>
    <row r="60" spans="1:9" ht="14.1" customHeight="1">
      <c r="A60" s="49">
        <v>2085001001</v>
      </c>
      <c r="B60" s="50" t="s">
        <v>31</v>
      </c>
      <c r="C60" s="51" t="s">
        <v>32</v>
      </c>
      <c r="D60" s="52">
        <v>46147</v>
      </c>
      <c r="E60" s="53" t="s">
        <v>32</v>
      </c>
      <c r="F60" s="54">
        <v>64423</v>
      </c>
      <c r="G60" s="55">
        <v>290838</v>
      </c>
      <c r="H60" s="55">
        <v>0</v>
      </c>
      <c r="I60" s="56">
        <f>I59+G60-H60</f>
        <v>465783</v>
      </c>
    </row>
    <row r="61" spans="1:9" ht="14.1" customHeight="1">
      <c r="A61" s="49">
        <v>2085001001</v>
      </c>
      <c r="B61" s="50" t="s">
        <v>31</v>
      </c>
      <c r="C61" s="51" t="s">
        <v>32</v>
      </c>
      <c r="D61" s="52">
        <v>46148</v>
      </c>
      <c r="E61" s="53" t="s">
        <v>32</v>
      </c>
      <c r="F61" s="54">
        <v>64442</v>
      </c>
      <c r="G61" s="55">
        <v>1579885.64</v>
      </c>
      <c r="H61" s="55">
        <v>0</v>
      </c>
      <c r="I61" s="56">
        <f t="shared" ref="I61:I83" si="1">I60+G61-H61</f>
        <v>2045668.64</v>
      </c>
    </row>
    <row r="62" spans="1:9" ht="14.1" customHeight="1">
      <c r="A62" s="49">
        <v>2085001001</v>
      </c>
      <c r="B62" s="50" t="s">
        <v>31</v>
      </c>
      <c r="C62" s="51" t="s">
        <v>33</v>
      </c>
      <c r="D62" s="52">
        <v>46153</v>
      </c>
      <c r="E62" s="53" t="s">
        <v>33</v>
      </c>
      <c r="F62" s="54">
        <v>757855</v>
      </c>
      <c r="G62" s="55">
        <v>0</v>
      </c>
      <c r="H62" s="55">
        <v>1579885.64</v>
      </c>
      <c r="I62" s="56">
        <f t="shared" si="1"/>
        <v>465783</v>
      </c>
    </row>
    <row r="63" spans="1:9" ht="14.1" customHeight="1">
      <c r="A63" s="49">
        <v>2085001001</v>
      </c>
      <c r="B63" s="50" t="s">
        <v>31</v>
      </c>
      <c r="C63" s="51" t="s">
        <v>32</v>
      </c>
      <c r="D63" s="52">
        <v>46154</v>
      </c>
      <c r="E63" s="53" t="s">
        <v>32</v>
      </c>
      <c r="F63" s="54">
        <v>64546</v>
      </c>
      <c r="G63" s="55">
        <v>506913.18</v>
      </c>
      <c r="H63" s="55">
        <v>0</v>
      </c>
      <c r="I63" s="56">
        <f t="shared" si="1"/>
        <v>972696.17999999993</v>
      </c>
    </row>
    <row r="64" spans="1:9" ht="14.1" customHeight="1">
      <c r="A64" s="49">
        <v>2085001001</v>
      </c>
      <c r="B64" s="50" t="s">
        <v>31</v>
      </c>
      <c r="C64" s="51" t="s">
        <v>33</v>
      </c>
      <c r="D64" s="52">
        <v>46154</v>
      </c>
      <c r="E64" s="53" t="s">
        <v>33</v>
      </c>
      <c r="F64" s="54">
        <v>759175</v>
      </c>
      <c r="G64" s="55">
        <v>0</v>
      </c>
      <c r="H64" s="55">
        <v>26668</v>
      </c>
      <c r="I64" s="56">
        <f t="shared" si="1"/>
        <v>946028.17999999993</v>
      </c>
    </row>
    <row r="65" spans="1:9" ht="14.1" customHeight="1">
      <c r="A65" s="49">
        <v>2085001001</v>
      </c>
      <c r="B65" s="50" t="s">
        <v>31</v>
      </c>
      <c r="C65" s="51" t="s">
        <v>33</v>
      </c>
      <c r="D65" s="52">
        <v>46156</v>
      </c>
      <c r="E65" s="53" t="s">
        <v>33</v>
      </c>
      <c r="F65" s="54">
        <v>760621</v>
      </c>
      <c r="G65" s="55">
        <v>0</v>
      </c>
      <c r="H65" s="55">
        <v>3468.75</v>
      </c>
      <c r="I65" s="56">
        <f t="shared" si="1"/>
        <v>942559.42999999993</v>
      </c>
    </row>
    <row r="66" spans="1:9" ht="14.1" customHeight="1">
      <c r="A66" s="49">
        <v>2085001001</v>
      </c>
      <c r="B66" s="50" t="s">
        <v>31</v>
      </c>
      <c r="C66" s="51" t="s">
        <v>33</v>
      </c>
      <c r="D66" s="52">
        <v>46156</v>
      </c>
      <c r="E66" s="53" t="s">
        <v>33</v>
      </c>
      <c r="F66" s="54">
        <v>760621</v>
      </c>
      <c r="G66" s="55">
        <v>0</v>
      </c>
      <c r="H66" s="55">
        <v>78393.75</v>
      </c>
      <c r="I66" s="56">
        <f t="shared" si="1"/>
        <v>864165.67999999993</v>
      </c>
    </row>
    <row r="67" spans="1:9" ht="14.1" customHeight="1">
      <c r="A67" s="49">
        <v>2085001001</v>
      </c>
      <c r="B67" s="50" t="s">
        <v>31</v>
      </c>
      <c r="C67" s="51" t="s">
        <v>33</v>
      </c>
      <c r="D67" s="52">
        <v>46156</v>
      </c>
      <c r="E67" s="53" t="s">
        <v>33</v>
      </c>
      <c r="F67" s="54">
        <v>760619</v>
      </c>
      <c r="G67" s="55">
        <v>0</v>
      </c>
      <c r="H67" s="55">
        <v>123310</v>
      </c>
      <c r="I67" s="56">
        <f t="shared" si="1"/>
        <v>740855.67999999993</v>
      </c>
    </row>
    <row r="68" spans="1:9" ht="14.1" customHeight="1">
      <c r="A68" s="49">
        <v>2085001001</v>
      </c>
      <c r="B68" s="50" t="s">
        <v>31</v>
      </c>
      <c r="C68" s="51" t="s">
        <v>33</v>
      </c>
      <c r="D68" s="52">
        <v>46156</v>
      </c>
      <c r="E68" s="53" t="s">
        <v>33</v>
      </c>
      <c r="F68" s="54">
        <v>760620</v>
      </c>
      <c r="G68" s="55">
        <v>0</v>
      </c>
      <c r="H68" s="55">
        <v>50000</v>
      </c>
      <c r="I68" s="56">
        <f t="shared" si="1"/>
        <v>690855.67999999993</v>
      </c>
    </row>
    <row r="69" spans="1:9" ht="14.1" customHeight="1">
      <c r="A69" s="49">
        <v>2085001001</v>
      </c>
      <c r="B69" s="50" t="s">
        <v>31</v>
      </c>
      <c r="C69" s="51" t="s">
        <v>33</v>
      </c>
      <c r="D69" s="52">
        <v>46157</v>
      </c>
      <c r="E69" s="53" t="s">
        <v>33</v>
      </c>
      <c r="F69" s="54">
        <v>761660</v>
      </c>
      <c r="G69" s="55">
        <v>0</v>
      </c>
      <c r="H69" s="55">
        <v>11220</v>
      </c>
      <c r="I69" s="56">
        <f t="shared" si="1"/>
        <v>679635.67999999993</v>
      </c>
    </row>
    <row r="70" spans="1:9" ht="14.1" customHeight="1">
      <c r="A70" s="49">
        <v>2085001001</v>
      </c>
      <c r="B70" s="50" t="s">
        <v>31</v>
      </c>
      <c r="C70" s="51" t="s">
        <v>33</v>
      </c>
      <c r="D70" s="52">
        <v>46157</v>
      </c>
      <c r="E70" s="53" t="s">
        <v>33</v>
      </c>
      <c r="F70" s="54">
        <v>761662</v>
      </c>
      <c r="G70" s="55">
        <v>0</v>
      </c>
      <c r="H70" s="55">
        <v>3468.75</v>
      </c>
      <c r="I70" s="56">
        <f t="shared" si="1"/>
        <v>676166.92999999993</v>
      </c>
    </row>
    <row r="71" spans="1:9" ht="14.1" customHeight="1">
      <c r="A71" s="49">
        <v>2085001001</v>
      </c>
      <c r="B71" s="50" t="s">
        <v>31</v>
      </c>
      <c r="C71" s="51" t="s">
        <v>33</v>
      </c>
      <c r="D71" s="52">
        <v>46157</v>
      </c>
      <c r="E71" s="53" t="s">
        <v>33</v>
      </c>
      <c r="F71" s="54">
        <v>761662</v>
      </c>
      <c r="G71" s="55">
        <v>0</v>
      </c>
      <c r="H71" s="55">
        <v>78393.75</v>
      </c>
      <c r="I71" s="56">
        <f t="shared" si="1"/>
        <v>597773.17999999993</v>
      </c>
    </row>
    <row r="72" spans="1:9" ht="14.1" customHeight="1">
      <c r="A72" s="49">
        <v>2085001001</v>
      </c>
      <c r="B72" s="50" t="s">
        <v>31</v>
      </c>
      <c r="C72" s="51" t="s">
        <v>33</v>
      </c>
      <c r="D72" s="52">
        <v>46160</v>
      </c>
      <c r="E72" s="53" t="s">
        <v>33</v>
      </c>
      <c r="F72" s="54">
        <v>762877</v>
      </c>
      <c r="G72" s="55">
        <v>0</v>
      </c>
      <c r="H72" s="55">
        <v>3850</v>
      </c>
      <c r="I72" s="56">
        <f t="shared" si="1"/>
        <v>593923.17999999993</v>
      </c>
    </row>
    <row r="73" spans="1:9" ht="14.1" customHeight="1">
      <c r="A73" s="49">
        <v>2085001001</v>
      </c>
      <c r="B73" s="50" t="s">
        <v>31</v>
      </c>
      <c r="C73" s="51" t="s">
        <v>33</v>
      </c>
      <c r="D73" s="52">
        <v>46160</v>
      </c>
      <c r="E73" s="53" t="s">
        <v>33</v>
      </c>
      <c r="F73" s="54">
        <v>762877</v>
      </c>
      <c r="G73" s="55">
        <v>0</v>
      </c>
      <c r="H73" s="55">
        <v>87010</v>
      </c>
      <c r="I73" s="56">
        <f t="shared" si="1"/>
        <v>506913.17999999993</v>
      </c>
    </row>
    <row r="74" spans="1:9" ht="14.1" customHeight="1">
      <c r="A74" s="49">
        <v>2085001001</v>
      </c>
      <c r="B74" s="50" t="s">
        <v>31</v>
      </c>
      <c r="C74" s="51" t="s">
        <v>33</v>
      </c>
      <c r="D74" s="52">
        <v>46160</v>
      </c>
      <c r="E74" s="53" t="s">
        <v>33</v>
      </c>
      <c r="F74" s="54">
        <v>762878</v>
      </c>
      <c r="G74" s="55">
        <v>0</v>
      </c>
      <c r="H74" s="55">
        <v>13620</v>
      </c>
      <c r="I74" s="56">
        <f t="shared" si="1"/>
        <v>493293.17999999993</v>
      </c>
    </row>
    <row r="75" spans="1:9" ht="14.1" customHeight="1">
      <c r="A75" s="49">
        <v>2085001001</v>
      </c>
      <c r="B75" s="50" t="s">
        <v>31</v>
      </c>
      <c r="C75" s="51" t="s">
        <v>33</v>
      </c>
      <c r="D75" s="52">
        <v>46160</v>
      </c>
      <c r="E75" s="53" t="s">
        <v>33</v>
      </c>
      <c r="F75" s="54">
        <v>762879</v>
      </c>
      <c r="G75" s="55">
        <v>0</v>
      </c>
      <c r="H75" s="55">
        <v>493293.18</v>
      </c>
      <c r="I75" s="56">
        <f t="shared" si="1"/>
        <v>0</v>
      </c>
    </row>
    <row r="76" spans="1:9" ht="14.1" customHeight="1">
      <c r="A76" s="49">
        <v>2085001001</v>
      </c>
      <c r="B76" s="50" t="s">
        <v>31</v>
      </c>
      <c r="C76" s="51" t="s">
        <v>32</v>
      </c>
      <c r="D76" s="52">
        <v>46164</v>
      </c>
      <c r="E76" s="53" t="s">
        <v>32</v>
      </c>
      <c r="F76" s="54">
        <v>64796</v>
      </c>
      <c r="G76" s="55">
        <v>175230</v>
      </c>
      <c r="H76" s="55">
        <v>0</v>
      </c>
      <c r="I76" s="56">
        <f t="shared" si="1"/>
        <v>175230</v>
      </c>
    </row>
    <row r="77" spans="1:9" ht="14.1" customHeight="1">
      <c r="A77" s="49">
        <v>2085001001</v>
      </c>
      <c r="B77" s="50" t="s">
        <v>31</v>
      </c>
      <c r="C77" s="51" t="s">
        <v>33</v>
      </c>
      <c r="D77" s="52">
        <v>46164</v>
      </c>
      <c r="E77" s="53" t="s">
        <v>33</v>
      </c>
      <c r="F77" s="54">
        <v>767482</v>
      </c>
      <c r="G77" s="55">
        <v>0</v>
      </c>
      <c r="H77" s="55">
        <v>7425</v>
      </c>
      <c r="I77" s="56">
        <f t="shared" si="1"/>
        <v>167805</v>
      </c>
    </row>
    <row r="78" spans="1:9" ht="14.1" customHeight="1">
      <c r="A78" s="49">
        <v>2085001001</v>
      </c>
      <c r="B78" s="50" t="s">
        <v>31</v>
      </c>
      <c r="C78" s="51" t="s">
        <v>33</v>
      </c>
      <c r="D78" s="52">
        <v>46164</v>
      </c>
      <c r="E78" s="53" t="s">
        <v>33</v>
      </c>
      <c r="F78" s="54">
        <v>767482</v>
      </c>
      <c r="G78" s="55">
        <v>0</v>
      </c>
      <c r="H78" s="55">
        <v>167805</v>
      </c>
      <c r="I78" s="56">
        <f t="shared" si="1"/>
        <v>0</v>
      </c>
    </row>
    <row r="79" spans="1:9" ht="14.1" customHeight="1">
      <c r="A79" s="49">
        <v>2085001001</v>
      </c>
      <c r="B79" s="50" t="s">
        <v>31</v>
      </c>
      <c r="C79" s="51" t="s">
        <v>32</v>
      </c>
      <c r="D79" s="52">
        <v>46168</v>
      </c>
      <c r="E79" s="53" t="s">
        <v>32</v>
      </c>
      <c r="F79" s="54">
        <v>64840</v>
      </c>
      <c r="G79" s="55">
        <v>356745.7</v>
      </c>
      <c r="H79" s="55">
        <v>0</v>
      </c>
      <c r="I79" s="56">
        <f t="shared" si="1"/>
        <v>356745.7</v>
      </c>
    </row>
    <row r="80" spans="1:9" ht="14.1" customHeight="1">
      <c r="A80" s="49">
        <v>2085001001</v>
      </c>
      <c r="B80" s="50" t="s">
        <v>31</v>
      </c>
      <c r="C80" s="51" t="s">
        <v>33</v>
      </c>
      <c r="D80" s="52">
        <v>46169</v>
      </c>
      <c r="E80" s="53" t="s">
        <v>33</v>
      </c>
      <c r="F80" s="54">
        <v>770499</v>
      </c>
      <c r="G80" s="55">
        <v>0</v>
      </c>
      <c r="H80" s="55">
        <v>9900</v>
      </c>
      <c r="I80" s="56">
        <f t="shared" si="1"/>
        <v>346845.7</v>
      </c>
    </row>
    <row r="81" spans="1:9" ht="14.1" customHeight="1">
      <c r="A81" s="49">
        <v>2085001001</v>
      </c>
      <c r="B81" s="50" t="s">
        <v>31</v>
      </c>
      <c r="C81" s="51" t="s">
        <v>33</v>
      </c>
      <c r="D81" s="52">
        <v>46169</v>
      </c>
      <c r="E81" s="53" t="s">
        <v>33</v>
      </c>
      <c r="F81" s="54">
        <v>770499</v>
      </c>
      <c r="G81" s="55">
        <v>0</v>
      </c>
      <c r="H81" s="55">
        <v>223740</v>
      </c>
      <c r="I81" s="56">
        <f t="shared" si="1"/>
        <v>123105.70000000001</v>
      </c>
    </row>
    <row r="82" spans="1:9" ht="14.1" customHeight="1">
      <c r="A82" s="49">
        <v>2085001001</v>
      </c>
      <c r="B82" s="50" t="s">
        <v>31</v>
      </c>
      <c r="C82" s="51" t="s">
        <v>32</v>
      </c>
      <c r="D82" s="52">
        <v>46170</v>
      </c>
      <c r="E82" s="53" t="s">
        <v>32</v>
      </c>
      <c r="F82" s="54">
        <v>64891</v>
      </c>
      <c r="G82" s="55">
        <v>1239389.58</v>
      </c>
      <c r="H82" s="55">
        <v>0</v>
      </c>
      <c r="I82" s="56">
        <f t="shared" si="1"/>
        <v>1362495.28</v>
      </c>
    </row>
    <row r="83" spans="1:9" ht="14.1" customHeight="1">
      <c r="A83" s="16">
        <v>2085001001</v>
      </c>
      <c r="B83" s="57" t="s">
        <v>31</v>
      </c>
      <c r="C83" s="58" t="s">
        <v>32</v>
      </c>
      <c r="D83" s="59">
        <v>46171</v>
      </c>
      <c r="E83" s="60" t="s">
        <v>32</v>
      </c>
      <c r="F83" s="61">
        <v>64910</v>
      </c>
      <c r="G83" s="37">
        <v>16807.740000000002</v>
      </c>
      <c r="H83" s="37">
        <v>0</v>
      </c>
      <c r="I83" s="56">
        <f t="shared" si="1"/>
        <v>1379303.02</v>
      </c>
    </row>
    <row r="84" spans="1:9" ht="20.100000000000001" customHeight="1">
      <c r="A84" s="65" t="s">
        <v>19</v>
      </c>
      <c r="B84" s="66"/>
      <c r="C84" s="66"/>
      <c r="D84" s="66"/>
      <c r="E84" s="66"/>
      <c r="F84" s="67"/>
      <c r="G84" s="23">
        <f>SUM(G60:G83)</f>
        <v>4165809.8400000003</v>
      </c>
      <c r="H84" s="23">
        <f>SUM(H60:H83)</f>
        <v>2961451.82</v>
      </c>
      <c r="I84" s="24">
        <f>I83</f>
        <v>1379303.02</v>
      </c>
    </row>
    <row r="85" spans="1:9" ht="18" customHeight="1">
      <c r="B85" s="25"/>
      <c r="C85" s="26"/>
      <c r="H85" s="25"/>
      <c r="I85" s="27"/>
    </row>
    <row r="86" spans="1:9" ht="20.100000000000001" customHeight="1">
      <c r="A86" s="65" t="s">
        <v>15</v>
      </c>
      <c r="B86" s="66"/>
      <c r="C86" s="66"/>
      <c r="D86" s="66"/>
      <c r="E86" s="66"/>
      <c r="F86" s="67"/>
      <c r="G86" s="23"/>
      <c r="H86" s="23"/>
      <c r="I86" s="23">
        <f>I9+I15+I21+I27+I59</f>
        <v>43689821.530000016</v>
      </c>
    </row>
    <row r="87" spans="1:9" ht="20.100000000000001" customHeight="1">
      <c r="A87" s="65" t="s">
        <v>34</v>
      </c>
      <c r="B87" s="66"/>
      <c r="C87" s="66"/>
      <c r="D87" s="66"/>
      <c r="E87" s="66"/>
      <c r="F87" s="67"/>
      <c r="G87" s="23">
        <f>G11+G17+G23+G55+G84</f>
        <v>28867007.409999996</v>
      </c>
      <c r="H87" s="23">
        <f>H11+H17+H23+H55+H84</f>
        <v>7127611.6600000001</v>
      </c>
      <c r="I87" s="23">
        <f>I86+G87-H87</f>
        <v>65429217.280000016</v>
      </c>
    </row>
    <row r="88" spans="1:9" ht="24.95" customHeight="1">
      <c r="A88" s="65" t="s">
        <v>35</v>
      </c>
      <c r="B88" s="66"/>
      <c r="C88" s="66"/>
      <c r="D88" s="66"/>
      <c r="E88" s="66"/>
      <c r="F88" s="67"/>
      <c r="G88" s="23">
        <f>SUM(G87)</f>
        <v>28867007.409999996</v>
      </c>
      <c r="H88" s="23">
        <f t="shared" ref="H88" si="2">SUM(H87)</f>
        <v>7127611.6600000001</v>
      </c>
      <c r="I88" s="23">
        <f>SUM(I87)</f>
        <v>65429217.280000016</v>
      </c>
    </row>
    <row r="89" spans="1:9" ht="15.75" customHeight="1">
      <c r="B89" s="25"/>
      <c r="C89" s="26"/>
      <c r="H89" s="25"/>
      <c r="I89" s="27"/>
    </row>
    <row r="90" spans="1:9" s="63" customFormat="1" ht="90" customHeight="1">
      <c r="A90" s="64" t="s">
        <v>36</v>
      </c>
      <c r="B90" s="64"/>
      <c r="C90" s="64"/>
      <c r="D90" s="62"/>
      <c r="E90" s="64" t="s">
        <v>37</v>
      </c>
      <c r="F90" s="64"/>
      <c r="G90" s="64"/>
      <c r="H90" s="64"/>
      <c r="I90" s="64"/>
    </row>
    <row r="91" spans="1:9" ht="15.75" customHeight="1">
      <c r="B91" s="25"/>
      <c r="C91" s="26"/>
      <c r="H91" s="25"/>
      <c r="I91" s="27"/>
    </row>
    <row r="92" spans="1:9" ht="15.75" customHeight="1">
      <c r="B92" s="25"/>
      <c r="C92" s="26"/>
      <c r="H92" s="25"/>
      <c r="I92" s="27"/>
    </row>
  </sheetData>
  <mergeCells count="20">
    <mergeCell ref="A25:I25"/>
    <mergeCell ref="A1:I1"/>
    <mergeCell ref="A2:I2"/>
    <mergeCell ref="A3:I3"/>
    <mergeCell ref="A4:I4"/>
    <mergeCell ref="A5:I5"/>
    <mergeCell ref="A7:I7"/>
    <mergeCell ref="A11:F11"/>
    <mergeCell ref="A13:I13"/>
    <mergeCell ref="A17:F17"/>
    <mergeCell ref="A19:I19"/>
    <mergeCell ref="A23:F23"/>
    <mergeCell ref="A90:C90"/>
    <mergeCell ref="E90:I90"/>
    <mergeCell ref="A55:F55"/>
    <mergeCell ref="A57:I57"/>
    <mergeCell ref="A84:F84"/>
    <mergeCell ref="A86:F86"/>
    <mergeCell ref="A87:F87"/>
    <mergeCell ref="A88:F8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LIBRO BANCOS AL 31 DE MAYO DEL 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Lopez Garcia</dc:creator>
  <cp:lastModifiedBy>Yndhira Neuman</cp:lastModifiedBy>
  <dcterms:created xsi:type="dcterms:W3CDTF">2026-06-11T18:51:32Z</dcterms:created>
  <dcterms:modified xsi:type="dcterms:W3CDTF">2026-06-15T17:32:07Z</dcterms:modified>
</cp:coreProperties>
</file>