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EBRERO 2026\EJECUCION PRESUPUESTARIA FEBRERO\"/>
    </mc:Choice>
  </mc:AlternateContent>
  <bookViews>
    <workbookView xWindow="-120" yWindow="-120" windowWidth="29040" windowHeight="15840"/>
  </bookViews>
  <sheets>
    <sheet name="EJECUCION FEBRERO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2" l="1"/>
  <c r="D54" i="2" l="1"/>
  <c r="D45" i="2"/>
  <c r="G91" i="2"/>
  <c r="G84" i="2" s="1"/>
  <c r="F91" i="2"/>
  <c r="E91" i="2"/>
  <c r="G88" i="2"/>
  <c r="F88" i="2"/>
  <c r="E88" i="2"/>
  <c r="G85" i="2"/>
  <c r="F85" i="2"/>
  <c r="F84" i="2" s="1"/>
  <c r="E85" i="2"/>
  <c r="E84" i="2"/>
  <c r="G79" i="2"/>
  <c r="F79" i="2"/>
  <c r="E79" i="2"/>
  <c r="G76" i="2"/>
  <c r="F76" i="2"/>
  <c r="E76" i="2"/>
  <c r="G71" i="2"/>
  <c r="F71" i="2"/>
  <c r="E71" i="2"/>
  <c r="G61" i="2"/>
  <c r="F61" i="2"/>
  <c r="F83" i="2" s="1"/>
  <c r="F93" i="2" s="1"/>
  <c r="E61" i="2"/>
  <c r="G54" i="2"/>
  <c r="F53" i="2"/>
  <c r="E53" i="2"/>
  <c r="G45" i="2"/>
  <c r="F45" i="2"/>
  <c r="E45" i="2"/>
  <c r="G35" i="2"/>
  <c r="F35" i="2"/>
  <c r="E35" i="2"/>
  <c r="G31" i="2"/>
  <c r="G26" i="2"/>
  <c r="G25" i="2"/>
  <c r="G83" i="2" s="1"/>
  <c r="F25" i="2"/>
  <c r="E25" i="2"/>
  <c r="G24" i="2"/>
  <c r="G21" i="2"/>
  <c r="G20" i="2"/>
  <c r="G19" i="2"/>
  <c r="F19" i="2"/>
  <c r="E19" i="2"/>
  <c r="E83" i="2" s="1"/>
  <c r="E93" i="2" s="1"/>
  <c r="G93" i="2" l="1"/>
  <c r="E117" i="2" l="1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28" i="2" l="1"/>
  <c r="R42" i="2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91" i="2"/>
  <c r="Q88" i="2"/>
  <c r="Q85" i="2"/>
  <c r="Q79" i="2"/>
  <c r="Q76" i="2"/>
  <c r="Q71" i="2"/>
  <c r="Q61" i="2"/>
  <c r="Q53" i="2"/>
  <c r="Q45" i="2"/>
  <c r="Q35" i="2"/>
  <c r="Q25" i="2"/>
  <c r="Q19" i="2"/>
  <c r="P91" i="2"/>
  <c r="P88" i="2"/>
  <c r="P85" i="2"/>
  <c r="P79" i="2"/>
  <c r="P76" i="2"/>
  <c r="P71" i="2"/>
  <c r="P61" i="2"/>
  <c r="O91" i="2"/>
  <c r="O88" i="2"/>
  <c r="O85" i="2"/>
  <c r="O79" i="2"/>
  <c r="O76" i="2"/>
  <c r="O71" i="2"/>
  <c r="O61" i="2"/>
  <c r="N91" i="2"/>
  <c r="N88" i="2"/>
  <c r="N85" i="2"/>
  <c r="N79" i="2"/>
  <c r="N76" i="2"/>
  <c r="N71" i="2"/>
  <c r="N61" i="2"/>
  <c r="M91" i="2"/>
  <c r="M88" i="2"/>
  <c r="M85" i="2"/>
  <c r="M79" i="2"/>
  <c r="M76" i="2"/>
  <c r="M71" i="2"/>
  <c r="M61" i="2"/>
  <c r="M25" i="2"/>
  <c r="R33" i="2" l="1"/>
  <c r="R38" i="2"/>
  <c r="N25" i="2"/>
  <c r="O25" i="2"/>
  <c r="P25" i="2"/>
  <c r="R44" i="2"/>
  <c r="M19" i="2"/>
  <c r="R79" i="2"/>
  <c r="R85" i="2"/>
  <c r="M84" i="2"/>
  <c r="R76" i="2"/>
  <c r="O84" i="2"/>
  <c r="Q84" i="2"/>
  <c r="N84" i="2"/>
  <c r="P84" i="2"/>
  <c r="R61" i="2"/>
  <c r="R88" i="2"/>
  <c r="R71" i="2"/>
  <c r="R45" i="2"/>
  <c r="Q83" i="2"/>
  <c r="L91" i="2"/>
  <c r="L88" i="2"/>
  <c r="L85" i="2"/>
  <c r="K91" i="2"/>
  <c r="K88" i="2"/>
  <c r="K85" i="2"/>
  <c r="J91" i="2"/>
  <c r="J88" i="2"/>
  <c r="J85" i="2"/>
  <c r="I91" i="2"/>
  <c r="I88" i="2"/>
  <c r="I85" i="2"/>
  <c r="H91" i="2"/>
  <c r="H88" i="2"/>
  <c r="H85" i="2"/>
  <c r="L79" i="2"/>
  <c r="K79" i="2"/>
  <c r="J79" i="2"/>
  <c r="I79" i="2"/>
  <c r="H79" i="2"/>
  <c r="L76" i="2"/>
  <c r="K76" i="2"/>
  <c r="J76" i="2"/>
  <c r="I76" i="2"/>
  <c r="H76" i="2"/>
  <c r="L71" i="2"/>
  <c r="K71" i="2"/>
  <c r="J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K84" i="2"/>
  <c r="N19" i="2"/>
  <c r="R84" i="2"/>
  <c r="H84" i="2"/>
  <c r="L84" i="2"/>
  <c r="J84" i="2"/>
  <c r="Q93" i="2"/>
  <c r="R53" i="2"/>
  <c r="I84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/>
  <c r="R93" i="2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<sst xmlns="http://schemas.openxmlformats.org/spreadsheetml/2006/main" count="106" uniqueCount="106">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</sst>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1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S117"/>
  <sheetViews>
    <sheetView showGridLines="0" tabSelected="1" zoomScale="90" zoomScaleNormal="90" workbookViewId="0">
      <selection activeCell="C1" sqref="C1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3:19" ht="21" customHeight="1" x14ac:dyDescent="0.25">
      <c r="C11" s="36" t="s">
        <v>96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30" t="s">
        <v>75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6" spans="3:19" ht="25.5" customHeight="1" x14ac:dyDescent="0.25">
      <c r="C16" s="27" t="s">
        <v>65</v>
      </c>
      <c r="D16" s="28" t="s">
        <v>92</v>
      </c>
      <c r="E16" s="28" t="s">
        <v>91</v>
      </c>
      <c r="F16" s="31" t="s">
        <v>89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3:19" x14ac:dyDescent="0.25">
      <c r="C17" s="38"/>
      <c r="D17" s="29"/>
      <c r="E17" s="29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106204735.76000001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/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f>SUM(F20:Q20)</f>
        <v>79690657.310000002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/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14338331.220000001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/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f t="shared" si="4"/>
        <v>12175747.23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0</v>
      </c>
      <c r="I25" s="25">
        <f t="shared" si="6"/>
        <v>0</v>
      </c>
      <c r="J25" s="25">
        <f t="shared" si="6"/>
        <v>0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4783934.8599999994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/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3043969.88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0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/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f>+F28+G28+H28+I28+J28+K28+L28+M28+N28+O28+P28+Q28-G28</f>
        <v>0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f t="shared" si="8"/>
        <v>1739964.98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f t="shared" si="8"/>
        <v>0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0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f t="shared" si="8"/>
        <v>0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0</v>
      </c>
      <c r="I35" s="25">
        <f t="shared" si="10"/>
        <v>0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734367.22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/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117215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f t="shared" si="13"/>
        <v>0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f t="shared" si="13"/>
        <v>0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f t="shared" si="13"/>
        <v>0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f t="shared" si="13"/>
        <v>0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/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f t="shared" si="13"/>
        <v>617152.22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/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/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/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/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/>
      <c r="I53" s="15"/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/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/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/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/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/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/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/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0</v>
      </c>
      <c r="J61" s="25">
        <f t="shared" si="21"/>
        <v>0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754738900.74000001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/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f t="shared" si="24"/>
        <v>0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/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f t="shared" si="24"/>
        <v>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/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/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/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/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f t="shared" si="26"/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0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/>
      <c r="K72" s="15"/>
      <c r="L72" s="15"/>
      <c r="M72" s="15"/>
      <c r="N72" s="15"/>
      <c r="O72" s="15"/>
      <c r="P72" s="15"/>
      <c r="Q72" s="15">
        <v>0</v>
      </c>
      <c r="R72" s="15">
        <f>+F72+G72+H72+I72+J72+K72+L72+M72+N72+O72+P72+Q72</f>
        <v>0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:L76" si="31">+H77+H78</f>
        <v>0</v>
      </c>
      <c r="I76" s="15">
        <f t="shared" si="31"/>
        <v>0</v>
      </c>
      <c r="J76" s="15">
        <f t="shared" si="31"/>
        <v>0</v>
      </c>
      <c r="K76" s="15">
        <f t="shared" si="31"/>
        <v>0</v>
      </c>
      <c r="L76" s="15">
        <f t="shared" si="31"/>
        <v>0</v>
      </c>
      <c r="M76" s="15">
        <f t="shared" ref="M76:Q76" si="32">+M77+M78</f>
        <v>0</v>
      </c>
      <c r="N76" s="15">
        <f t="shared" si="32"/>
        <v>0</v>
      </c>
      <c r="O76" s="15">
        <f t="shared" si="32"/>
        <v>0</v>
      </c>
      <c r="P76" s="15">
        <f t="shared" si="32"/>
        <v>0</v>
      </c>
      <c r="Q76" s="15">
        <f t="shared" si="32"/>
        <v>0</v>
      </c>
      <c r="R76" s="15">
        <f t="shared" ref="R76" si="33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4">+F80+F81+F82</f>
        <v>0</v>
      </c>
      <c r="G79" s="15">
        <f t="shared" si="34"/>
        <v>0</v>
      </c>
      <c r="H79" s="15">
        <f t="shared" ref="H79:L79" si="35">+H80+H81+H82</f>
        <v>0</v>
      </c>
      <c r="I79" s="15">
        <f t="shared" si="35"/>
        <v>0</v>
      </c>
      <c r="J79" s="15">
        <f t="shared" si="35"/>
        <v>0</v>
      </c>
      <c r="K79" s="15">
        <f t="shared" si="35"/>
        <v>0</v>
      </c>
      <c r="L79" s="15">
        <f t="shared" si="35"/>
        <v>0</v>
      </c>
      <c r="M79" s="15">
        <f t="shared" ref="M79:Q79" si="36">+M80+M81+M82</f>
        <v>0</v>
      </c>
      <c r="N79" s="15">
        <f t="shared" si="36"/>
        <v>0</v>
      </c>
      <c r="O79" s="15">
        <f t="shared" si="36"/>
        <v>0</v>
      </c>
      <c r="P79" s="15">
        <f t="shared" si="36"/>
        <v>0</v>
      </c>
      <c r="Q79" s="15">
        <f t="shared" si="36"/>
        <v>0</v>
      </c>
      <c r="R79" s="15">
        <f t="shared" ref="R79" si="37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f t="shared" ref="R81:R82" si="38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f t="shared" si="38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9">+F19+F25+F35+F45+F53+F61+F71+F76+F79</f>
        <v>55716419.649999999</v>
      </c>
      <c r="G83" s="26">
        <f t="shared" si="39"/>
        <v>811671878.93000007</v>
      </c>
      <c r="H83" s="26">
        <f t="shared" ref="H83:L83" si="40">+H19+H25+H35+H45+H53+H61+H71+H76+H79</f>
        <v>0</v>
      </c>
      <c r="I83" s="26">
        <f t="shared" si="40"/>
        <v>0</v>
      </c>
      <c r="J83" s="26">
        <f t="shared" si="40"/>
        <v>0</v>
      </c>
      <c r="K83" s="26">
        <f t="shared" si="40"/>
        <v>0</v>
      </c>
      <c r="L83" s="26">
        <f t="shared" si="40"/>
        <v>0</v>
      </c>
      <c r="M83" s="26">
        <f t="shared" ref="M83:Q83" si="41">+M19+M25+M35+M45+M53+M61+M71+M76+M79</f>
        <v>0</v>
      </c>
      <c r="N83" s="26">
        <f t="shared" si="41"/>
        <v>0</v>
      </c>
      <c r="O83" s="26">
        <f t="shared" si="41"/>
        <v>0</v>
      </c>
      <c r="P83" s="26">
        <f t="shared" si="41"/>
        <v>0</v>
      </c>
      <c r="Q83" s="26">
        <f t="shared" si="41"/>
        <v>0</v>
      </c>
      <c r="R83" s="26">
        <f t="shared" ref="R83" si="42">+R19+R25+R35+R45+R53+R61+R71+R76+R79</f>
        <v>866461938.58000004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3">+F85+F88+F91</f>
        <v>0</v>
      </c>
      <c r="G84" s="15">
        <f t="shared" si="43"/>
        <v>0</v>
      </c>
      <c r="H84" s="15">
        <f t="shared" ref="H84:R84" si="44">+H85+H88+H91</f>
        <v>0</v>
      </c>
      <c r="I84" s="15">
        <f t="shared" si="44"/>
        <v>0</v>
      </c>
      <c r="J84" s="15">
        <f t="shared" si="44"/>
        <v>0</v>
      </c>
      <c r="K84" s="15">
        <f t="shared" si="44"/>
        <v>0</v>
      </c>
      <c r="L84" s="15">
        <f t="shared" si="44"/>
        <v>0</v>
      </c>
      <c r="M84" s="15">
        <f t="shared" si="44"/>
        <v>0</v>
      </c>
      <c r="N84" s="15">
        <f t="shared" si="44"/>
        <v>0</v>
      </c>
      <c r="O84" s="15">
        <f t="shared" si="44"/>
        <v>0</v>
      </c>
      <c r="P84" s="15">
        <f t="shared" si="44"/>
        <v>0</v>
      </c>
      <c r="Q84" s="15">
        <f t="shared" si="44"/>
        <v>0</v>
      </c>
      <c r="R84" s="15">
        <f t="shared" si="44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5">+F86+F87</f>
        <v>0</v>
      </c>
      <c r="G85" s="15">
        <f t="shared" si="45"/>
        <v>0</v>
      </c>
      <c r="H85" s="15">
        <f t="shared" ref="H85:R85" si="46">+H86+H87</f>
        <v>0</v>
      </c>
      <c r="I85" s="15">
        <f t="shared" si="46"/>
        <v>0</v>
      </c>
      <c r="J85" s="15">
        <f t="shared" si="46"/>
        <v>0</v>
      </c>
      <c r="K85" s="15">
        <f t="shared" si="46"/>
        <v>0</v>
      </c>
      <c r="L85" s="15">
        <f t="shared" si="46"/>
        <v>0</v>
      </c>
      <c r="M85" s="15">
        <f t="shared" si="46"/>
        <v>0</v>
      </c>
      <c r="N85" s="15">
        <f t="shared" si="46"/>
        <v>0</v>
      </c>
      <c r="O85" s="15">
        <f t="shared" si="46"/>
        <v>0</v>
      </c>
      <c r="P85" s="15">
        <f t="shared" si="46"/>
        <v>0</v>
      </c>
      <c r="Q85" s="15">
        <f t="shared" si="46"/>
        <v>0</v>
      </c>
      <c r="R85" s="15">
        <f t="shared" si="46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7">+F89+F90</f>
        <v>0</v>
      </c>
      <c r="G88" s="15">
        <f t="shared" si="47"/>
        <v>0</v>
      </c>
      <c r="H88" s="15">
        <f t="shared" ref="H88:R88" si="48">+H89+H90</f>
        <v>0</v>
      </c>
      <c r="I88" s="15">
        <f t="shared" si="48"/>
        <v>0</v>
      </c>
      <c r="J88" s="15">
        <f t="shared" si="48"/>
        <v>0</v>
      </c>
      <c r="K88" s="15">
        <f t="shared" si="48"/>
        <v>0</v>
      </c>
      <c r="L88" s="15">
        <f t="shared" si="48"/>
        <v>0</v>
      </c>
      <c r="M88" s="15">
        <f t="shared" si="48"/>
        <v>0</v>
      </c>
      <c r="N88" s="15">
        <f t="shared" si="48"/>
        <v>0</v>
      </c>
      <c r="O88" s="15">
        <f t="shared" si="48"/>
        <v>0</v>
      </c>
      <c r="P88" s="15">
        <f t="shared" si="48"/>
        <v>0</v>
      </c>
      <c r="Q88" s="15">
        <f t="shared" si="48"/>
        <v>0</v>
      </c>
      <c r="R88" s="15">
        <f t="shared" si="48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49">+F92</f>
        <v>0</v>
      </c>
      <c r="G91" s="15">
        <f t="shared" si="49"/>
        <v>0</v>
      </c>
      <c r="H91" s="15">
        <f t="shared" ref="H91:R91" si="50">+H92</f>
        <v>0</v>
      </c>
      <c r="I91" s="15">
        <f t="shared" si="50"/>
        <v>0</v>
      </c>
      <c r="J91" s="15">
        <f t="shared" si="50"/>
        <v>0</v>
      </c>
      <c r="K91" s="15">
        <f t="shared" si="50"/>
        <v>0</v>
      </c>
      <c r="L91" s="15">
        <f t="shared" si="50"/>
        <v>0</v>
      </c>
      <c r="M91" s="15">
        <f t="shared" si="50"/>
        <v>0</v>
      </c>
      <c r="N91" s="15">
        <f t="shared" si="50"/>
        <v>0</v>
      </c>
      <c r="O91" s="15">
        <f t="shared" si="50"/>
        <v>0</v>
      </c>
      <c r="P91" s="15">
        <f t="shared" si="50"/>
        <v>0</v>
      </c>
      <c r="Q91" s="15">
        <f t="shared" si="50"/>
        <v>0</v>
      </c>
      <c r="R91" s="15">
        <f t="shared" si="50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51">+F83+F84</f>
        <v>55716419.649999999</v>
      </c>
      <c r="G93" s="26">
        <f t="shared" si="51"/>
        <v>811671878.93000007</v>
      </c>
      <c r="H93" s="26">
        <f t="shared" ref="H93:R93" si="52">+H83+H84</f>
        <v>0</v>
      </c>
      <c r="I93" s="26">
        <f t="shared" si="52"/>
        <v>0</v>
      </c>
      <c r="J93" s="26">
        <f t="shared" si="52"/>
        <v>0</v>
      </c>
      <c r="K93" s="26">
        <f t="shared" si="52"/>
        <v>0</v>
      </c>
      <c r="L93" s="26">
        <f t="shared" si="52"/>
        <v>0</v>
      </c>
      <c r="M93" s="26">
        <f t="shared" si="52"/>
        <v>0</v>
      </c>
      <c r="N93" s="26">
        <f t="shared" si="52"/>
        <v>0</v>
      </c>
      <c r="O93" s="26">
        <f t="shared" si="52"/>
        <v>0</v>
      </c>
      <c r="P93" s="26">
        <f t="shared" si="52"/>
        <v>0</v>
      </c>
      <c r="Q93" s="26">
        <f t="shared" si="52"/>
        <v>0</v>
      </c>
      <c r="R93" s="26">
        <f t="shared" si="52"/>
        <v>866461938.58000004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>
        <f>20000000+360000000+39900900+1100000000+934593+14162814.27</f>
        <v>1534998307.27</v>
      </c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2026-03-05T19:38:10Z</cp:lastPrinted>
  <dcterms:created xsi:type="dcterms:W3CDTF">2021-07-29T18:58:50Z</dcterms:created>
  <dcterms:modified xsi:type="dcterms:W3CDTF">2026-03-10T23:44:07Z</dcterms:modified>
</cp:coreProperties>
</file>