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6"/>
  <workbookPr/>
  <xr:revisionPtr revIDLastSave="0" documentId="8_{F1AFD99D-D326-4BBE-9A3C-5DB5A33A1A84}" xr6:coauthVersionLast="47" xr6:coauthVersionMax="47" xr10:uidLastSave="{00000000-0000-0000-0000-000000000000}"/>
  <bookViews>
    <workbookView xWindow="0" yWindow="0" windowWidth="27945" windowHeight="12300" xr2:uid="{00000000-000D-0000-FFFF-FFFF00000000}"/>
  </bookViews>
  <sheets>
    <sheet name="DIGEIG" sheetId="1" r:id="rId1"/>
  </sheets>
  <externalReferences>
    <externalReference r:id="rId2"/>
  </externalReferences>
  <definedNames>
    <definedName name="_xlnm.Print_Area" localSheetId="0">DIGEIG!$A$2:$J$62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I32" i="1"/>
  <c r="H32" i="1"/>
  <c r="F32" i="1"/>
  <c r="J31" i="1"/>
  <c r="I31" i="1"/>
  <c r="H31" i="1"/>
  <c r="F31" i="1"/>
  <c r="J30" i="1"/>
  <c r="I30" i="1"/>
  <c r="H30" i="1"/>
  <c r="G30" i="1"/>
  <c r="F30" i="1"/>
  <c r="I26" i="1"/>
  <c r="C17" i="1"/>
</calcChain>
</file>

<file path=xl/sharedStrings.xml><?xml version="1.0" encoding="utf-8"?>
<sst xmlns="http://schemas.openxmlformats.org/spreadsheetml/2006/main" count="92" uniqueCount="83">
  <si>
    <t>Informe de Evaluación Trimestral  de las Metas Físicas-Financieras 1er Semestre Enero-junio 2026</t>
  </si>
  <si>
    <t>Código</t>
  </si>
  <si>
    <t>Documento Relacionado</t>
  </si>
  <si>
    <t>Fecha Versión</t>
  </si>
  <si>
    <t>Versión</t>
  </si>
  <si>
    <t>DEC-FOR013</t>
  </si>
  <si>
    <t>I -Información Instituciónal</t>
  </si>
  <si>
    <t>I.I - Completar los datos requeridos sobre la institución</t>
  </si>
  <si>
    <t>Capítulo</t>
  </si>
  <si>
    <t>0205-MINISTERIO DE HACIENDA</t>
  </si>
  <si>
    <t>Subcapítulo</t>
  </si>
  <si>
    <t>01 - MINISTERIO DE HACIENDA</t>
  </si>
  <si>
    <t>Unidad Ejecutora</t>
  </si>
  <si>
    <t>0003 - ADMINISTRACION GENERAL DE BIENES NACIONALES</t>
  </si>
  <si>
    <t>Misión</t>
  </si>
  <si>
    <t>Salvaguardar las propiedades del Estado, haciendo posible el uso adecuado y efectivo de sus bienes, teniendo como norte el desarrollo real de la sociedad dominicana</t>
  </si>
  <si>
    <t>Visión</t>
  </si>
  <si>
    <t>Ser una institución gubernamental sólida, que sirva con honestidad y entrega a los clientes/ciudadanos en la administración de los bienes de todos, aportando al desarrollo y progreso del país.</t>
  </si>
  <si>
    <t>II. Contribución a la Estrategia Nacional de Desarrollo</t>
  </si>
  <si>
    <t>Eje estratégico:</t>
  </si>
  <si>
    <t>DESARROLLO INSTITUCIONAL</t>
  </si>
  <si>
    <t>Objetivo general:</t>
  </si>
  <si>
    <t>Un Estado social y democrático de derecho, con instituciones que actúan con ética, transparencia y eficacia al servicio de una sociedad responsable y participativa, que garantiza la seguridad y promueve la equidad, la gobernabilidad, la convivencia pacífica y el desarrollo nacional y local.</t>
  </si>
  <si>
    <t>Objetivo(s) específico(s):</t>
  </si>
  <si>
    <t>III. Información del Programa</t>
  </si>
  <si>
    <t>Nombre:</t>
  </si>
  <si>
    <t>13 - Administración general de Bienes Nacionales</t>
  </si>
  <si>
    <t>Descripción:</t>
  </si>
  <si>
    <t>Consiste en promover el acceso a la propiedad inmobiliaria titulada por parte de la población beneficiaria de proyectos estatales de vivienda y de reforma agraria, y de los ocupantes de predios estatales urbanos y rurales, a través de medios legales, confiables y expeditos</t>
  </si>
  <si>
    <r>
      <rPr>
        <b/>
        <sz val="11"/>
        <color rgb="FF000000"/>
        <rFont val="Calibri"/>
        <charset val="134"/>
        <scheme val="minor"/>
      </rPr>
      <t>Beneficiarios:</t>
    </r>
    <r>
      <rPr>
        <sz val="12"/>
        <color rgb="FF000000"/>
        <rFont val="Century Gothic"/>
        <charset val="134"/>
      </rPr>
      <t xml:space="preserve"> </t>
    </r>
  </si>
  <si>
    <t>Personas favorecidas por el Estado, en Proyectos de Reforma Agraria y Vivienda. Así como ocupantes de predios urbanos y rurales propiedad del Estado y sus Instituciones</t>
  </si>
  <si>
    <t>Resultado Asociado:</t>
  </si>
  <si>
    <t>Aumentar el registro de los bienes muebles e inmuebles del Estado de un 49% en 2024 a 60% en 2026.</t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</si>
  <si>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</si>
  <si>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</si>
  <si>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</si>
  <si>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</si>
  <si>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</si>
  <si>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</si>
  <si>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</si>
  <si>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</t>
  </si>
  <si>
    <t>Programación Semestral</t>
  </si>
  <si>
    <t xml:space="preserve">Ejecución Semestral </t>
  </si>
  <si>
    <t>Avance</t>
  </si>
  <si>
    <t>Producto</t>
  </si>
  <si>
    <t>Indicador</t>
  </si>
  <si>
    <t>Física
(A)</t>
  </si>
  <si>
    <t>Financiera
(B)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</si>
  <si>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</si>
  <si>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</si>
  <si>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</si>
  <si>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</si>
  <si>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</si>
  <si>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</si>
  <si>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 xml:space="preserve">6756- Ciudadanos reciben titularidad de inmuebles del Estado.
</t>
  </si>
  <si>
    <t>Cantidad de expedientes gestionados para la obtención de títulos.</t>
  </si>
  <si>
    <t>,</t>
  </si>
  <si>
    <t xml:space="preserve">6757-Estado dominicano recibe inventarios de bienes muebles de instituciones del Estado..
</t>
  </si>
  <si>
    <t>Cantidad de instituciones que han actualizado su inventario de bienes muebles registrados..</t>
  </si>
  <si>
    <t xml:space="preserve">6758 Ciudadanos participan en  subastas públicas de bienes muebles descargados
</t>
  </si>
  <si>
    <t>Cantidad de subastas realizadas</t>
  </si>
  <si>
    <t>V. Análisis de los Logros y Desviaciones</t>
  </si>
  <si>
    <t>V.I - Información de Logros y Desviaciones por Producto</t>
  </si>
  <si>
    <t xml:space="preserve">Producto: </t>
  </si>
  <si>
    <t>6756- Ciudadanos reciben titularidad de inmuebles del Estado.</t>
  </si>
  <si>
    <t xml:space="preserve">Descripción del producto: </t>
  </si>
  <si>
    <t>Gestionar la transferir bienes del Estado a favor de particulares (viviendas, solares, etc.). Dichas gestiones consisten en mediciones, contratos, y valoraciones en coordinación con el Catastro Nacional para posterior envió al Registro Inmobiliario. Además, abarca Certificaciones de no objeción para homologación de renuncia de bien de familia, Certificaciones de propiedad y no propiedad, Certificaciones de objeción al deslinde, Certificaciones de estatus jurídico y abarca Transferencias de Inmuebles del Estado.</t>
  </si>
  <si>
    <t>Logros alcanzados:</t>
  </si>
  <si>
    <t xml:space="preserve">Durante el primer semestre Enero-Junio 2026 se logro 1546 gestiones de titulos. En cuanto a la parte financiera se logro ejecutar el 100.1 % del presupuesto Programado. </t>
  </si>
  <si>
    <t>Causas y justificación del desvío:</t>
  </si>
  <si>
    <t>El producto 6756 no presenta desvíos significativos en la ejecución física y/o financiera en el Semestre Enero-Junio 2026.</t>
  </si>
  <si>
    <t>6757-Estado dominicano recibe inventarios de bienes muebles de instituciones del Estado.</t>
  </si>
  <si>
    <t>Por medio de este producto se realiza un Inventario y actualización de bienes muebles del Estado. Además, se desarrollan los deslindes de propiedades y la recuperación de bienes del Estado que se encuentran en manos de terceros sin la titularidad requerida.</t>
  </si>
  <si>
    <t xml:space="preserve">El producto 6757 durante el primer semestre Enero-Junio 2026 se logro la actualización de 185 Inventarios Institucionales. En cuanto a la parte financiera se logro ejecutar el 104.4% del presupuesto Programado. </t>
  </si>
  <si>
    <t>El producto 6757 presento una sobreejecución del 44%, debido a una mayor cantidad de instituciones que remitieron sus inventarios institucionales, generando un flujo mayor al proyectado, durante el semestre Enero-junio 2026. En cuanto a la parte financiera no presenta desvíos significativos en el Semestre Enero-Junio 2026.</t>
  </si>
  <si>
    <t>6758-Personas físicas y jurídicas participan en subastas públicas de bienes muebles descargados</t>
  </si>
  <si>
    <t>Poner en venta mediante subastas públicas, aquellos bienes muebles que no son de utilidad para las instituciones estatales.</t>
  </si>
  <si>
    <t xml:space="preserve">Durante  el primer Semestre Enero-Junio  del  2026 se logro realizar 1 subasta programada. En cuanto a la parte financiera se logro ejecutar el 102.9% de lo Presupuestado. </t>
  </si>
  <si>
    <r>
      <rPr>
        <b/>
        <sz val="12"/>
        <color theme="0"/>
        <rFont val="Calibri"/>
        <charset val="134"/>
        <scheme val="minor"/>
      </rPr>
      <t xml:space="preserve">VI. </t>
    </r>
    <r>
      <rPr>
        <b/>
        <sz val="11"/>
        <color theme="0"/>
        <rFont val="Century Gothic"/>
        <charset val="134"/>
      </rPr>
      <t>Oportunidades de Mejora</t>
    </r>
  </si>
  <si>
    <t xml:space="preserve">VI. I - De acuerdo a los eventos presentados durante la ejecución del producto, ¿qué aspecto puede mejorarse? </t>
  </si>
  <si>
    <t>Mejorar el proceso de planificación de las actividades para tener hacer mas eficiente el cumplimiento de las metas programadas.</t>
  </si>
  <si>
    <t xml:space="preserve">Carlos Valdez </t>
  </si>
  <si>
    <t xml:space="preserve">Encargado de Planificación y Desarrollo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</si>
</sst>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(* #,##0.00_);_(* \(#,##0.00\);_(* &quot;-&quot;??_);_(@_)"/>
    <numFmt numFmtId="164" formatCode="dd/mm/yyyy;@"/>
    <numFmt numFmtId="165" formatCode="[$-10409]#,##0.00;\-#,##0.00"/>
    <numFmt numFmtId="166" formatCode="0.0%"/>
    <numFmt numFmtId="167" formatCode="[$-10409]#,##0;\-#,##0"/>
  </numFmts>
  <fonts count="25">
    <font>
      <sz val="11"/>
      <color theme="1"/>
      <name val="Calibri"/>
      <charset val="134"/>
      <scheme val="minor"/>
    </font>
    <font>
      <sz val="11"/>
      <name val="Calibri"/>
      <charset val="134"/>
    </font>
    <font>
      <b/>
      <sz val="16"/>
      <color rgb="FF000000"/>
      <name val="Calibri"/>
      <charset val="134"/>
      <scheme val="minor"/>
    </font>
    <font>
      <b/>
      <sz val="12"/>
      <color rgb="FF000000"/>
      <name val="Calibri"/>
      <charset val="134"/>
      <scheme val="minor"/>
    </font>
    <font>
      <b/>
      <sz val="9"/>
      <color rgb="FF000000"/>
      <name val="Calibri"/>
      <charset val="134"/>
      <scheme val="minor"/>
    </font>
    <font>
      <sz val="9"/>
      <color rgb="FF000000"/>
      <name val="Calibri"/>
      <charset val="134"/>
      <scheme val="minor"/>
    </font>
    <font>
      <b/>
      <sz val="12"/>
      <color theme="0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i/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b/>
      <sz val="11"/>
      <name val="Calibri"/>
      <charset val="134"/>
    </font>
    <font>
      <b/>
      <sz val="11"/>
      <color rgb="FF000000"/>
      <name val="Calibri"/>
      <charset val="134"/>
    </font>
    <font>
      <b/>
      <sz val="10"/>
      <color rgb="FF000000"/>
      <name val="Calibri"/>
      <charset val="134"/>
    </font>
    <font>
      <sz val="8"/>
      <color theme="1"/>
      <name val="Calibri"/>
      <charset val="134"/>
    </font>
    <font>
      <sz val="11"/>
      <color theme="1"/>
      <name val="Calibri"/>
      <charset val="134"/>
    </font>
    <font>
      <sz val="8"/>
      <name val="Calibri"/>
      <charset val="134"/>
    </font>
    <font>
      <b/>
      <i/>
      <sz val="11"/>
      <color theme="1"/>
      <name val="Calibri"/>
      <charset val="134"/>
      <scheme val="minor"/>
    </font>
    <font>
      <sz val="10"/>
      <name val="Calibri"/>
      <charset val="134"/>
    </font>
    <font>
      <b/>
      <sz val="11"/>
      <color theme="0"/>
      <name val="Century Gothic"/>
      <charset val="134"/>
    </font>
    <font>
      <sz val="12"/>
      <color rgb="FF000000"/>
      <name val="Century Gothic"/>
      <charset val="134"/>
    </font>
    <font>
      <sz val="11"/>
      <color theme="1"/>
      <name val="Calibri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0" tint="-0.14996795556505021"/>
        <bgColor rgb="FFF5F5F5"/>
      </patternFill>
    </fill>
  </fills>
  <borders count="4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rgb="FFFFFFFF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FFFFFF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rgb="FFD3D3D3"/>
      </right>
      <top style="thin">
        <color rgb="FFD3D3D3"/>
      </top>
      <bottom style="thin">
        <color theme="2" tint="-9.9978637043366805E-2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theme="2" tint="-9.9978637043366805E-2"/>
      </bottom>
      <diagonal/>
    </border>
    <border>
      <left/>
      <right/>
      <top style="thin">
        <color rgb="FFD3D3D3"/>
      </top>
      <bottom style="thin">
        <color theme="2" tint="-9.9978637043366805E-2"/>
      </bottom>
      <diagonal/>
    </border>
    <border>
      <left/>
      <right style="thin">
        <color rgb="FFD3D3D3"/>
      </right>
      <top style="thin">
        <color rgb="FFD3D3D3"/>
      </top>
      <bottom style="thin">
        <color theme="2" tint="-9.9978637043366805E-2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medium">
        <color auto="1"/>
      </right>
      <top style="thin">
        <color rgb="FFD3D3D3"/>
      </top>
      <bottom style="thin">
        <color rgb="FFD3D3D3"/>
      </bottom>
      <diagonal/>
    </border>
    <border>
      <left style="medium">
        <color auto="1"/>
      </left>
      <right style="thin">
        <color rgb="FFD3D3D3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rgb="FFD3D3D3"/>
      </right>
      <top/>
      <bottom style="thin">
        <color theme="2" tint="-9.9978637043366805E-2"/>
      </bottom>
      <diagonal/>
    </border>
    <border>
      <left style="medium">
        <color auto="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rgb="FFD3D3D3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3">
    <xf numFmtId="0" fontId="0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10">
    <xf numFmtId="0" fontId="0" fillId="0" borderId="0" xfId="0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2" fillId="2" borderId="2" xfId="0" applyFont="1" applyFill="1" applyBorder="1" applyAlignment="1">
      <alignment vertical="top" wrapText="1"/>
    </xf>
    <xf numFmtId="0" fontId="0" fillId="0" borderId="0" xfId="0" applyProtection="1">
      <protection locked="0"/>
    </xf>
    <xf numFmtId="0" fontId="2" fillId="2" borderId="5" xfId="0" applyFont="1" applyFill="1" applyBorder="1" applyAlignment="1">
      <alignment vertical="top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top" wrapText="1"/>
    </xf>
    <xf numFmtId="164" fontId="5" fillId="0" borderId="1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10" fillId="0" borderId="6" xfId="0" applyFont="1" applyBorder="1"/>
    <xf numFmtId="0" fontId="12" fillId="7" borderId="17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8" fillId="0" borderId="6" xfId="0" applyFont="1" applyBorder="1" applyAlignment="1">
      <alignment vertical="center" wrapText="1"/>
    </xf>
    <xf numFmtId="0" fontId="0" fillId="0" borderId="6" xfId="0" applyBorder="1"/>
    <xf numFmtId="0" fontId="16" fillId="9" borderId="30" xfId="0" applyFont="1" applyFill="1" applyBorder="1" applyAlignment="1">
      <alignment horizontal="center" vertical="center" wrapText="1" readingOrder="1"/>
    </xf>
    <xf numFmtId="0" fontId="16" fillId="9" borderId="31" xfId="0" applyFont="1" applyFill="1" applyBorder="1" applyAlignment="1">
      <alignment horizontal="center" vertical="center" wrapText="1" readingOrder="1"/>
    </xf>
    <xf numFmtId="0" fontId="16" fillId="9" borderId="32" xfId="0" applyFont="1" applyFill="1" applyBorder="1" applyAlignment="1">
      <alignment horizontal="center" vertical="center" wrapText="1" readingOrder="1"/>
    </xf>
    <xf numFmtId="0" fontId="13" fillId="0" borderId="33" xfId="0" applyFont="1" applyBorder="1" applyAlignment="1">
      <alignment vertical="center" wrapText="1" readingOrder="1"/>
    </xf>
    <xf numFmtId="165" fontId="17" fillId="0" borderId="34" xfId="0" applyNumberFormat="1" applyFont="1" applyBorder="1" applyAlignment="1">
      <alignment horizontal="left" vertical="center" wrapText="1" readingOrder="1"/>
    </xf>
    <xf numFmtId="3" fontId="17" fillId="0" borderId="35" xfId="0" applyNumberFormat="1" applyFont="1" applyBorder="1" applyAlignment="1">
      <alignment horizontal="center" vertical="center" wrapText="1" readingOrder="1"/>
    </xf>
    <xf numFmtId="4" fontId="17" fillId="0" borderId="35" xfId="0" applyNumberFormat="1" applyFont="1" applyBorder="1" applyAlignment="1">
      <alignment horizontal="right" vertical="center" wrapText="1" readingOrder="1"/>
    </xf>
    <xf numFmtId="4" fontId="17" fillId="0" borderId="36" xfId="0" applyNumberFormat="1" applyFont="1" applyBorder="1" applyAlignment="1">
      <alignment horizontal="right" vertical="center" wrapText="1" readingOrder="1"/>
    </xf>
    <xf numFmtId="166" fontId="13" fillId="0" borderId="37" xfId="2" applyNumberFormat="1" applyFont="1" applyBorder="1" applyAlignment="1">
      <alignment horizontal="center" vertical="center" wrapText="1" readingOrder="1"/>
    </xf>
    <xf numFmtId="166" fontId="13" fillId="0" borderId="38" xfId="2" applyNumberFormat="1" applyFont="1" applyBorder="1" applyAlignment="1">
      <alignment horizontal="center" vertical="center" wrapText="1" readingOrder="1"/>
    </xf>
    <xf numFmtId="0" fontId="13" fillId="0" borderId="37" xfId="0" applyFont="1" applyBorder="1" applyAlignment="1">
      <alignment vertical="center" wrapText="1" readingOrder="1"/>
    </xf>
    <xf numFmtId="0" fontId="13" fillId="0" borderId="39" xfId="0" applyFont="1" applyBorder="1" applyAlignment="1">
      <alignment vertical="center" wrapText="1" readingOrder="1"/>
    </xf>
    <xf numFmtId="167" fontId="17" fillId="0" borderId="40" xfId="0" applyNumberFormat="1" applyFont="1" applyBorder="1" applyAlignment="1" applyProtection="1">
      <alignment horizontal="center" vertical="center" wrapText="1" readingOrder="1"/>
      <protection locked="0"/>
    </xf>
    <xf numFmtId="4" fontId="13" fillId="0" borderId="37" xfId="0" applyNumberFormat="1" applyFont="1" applyBorder="1" applyAlignment="1">
      <alignment horizontal="right" vertical="center" wrapText="1" readingOrder="1"/>
    </xf>
    <xf numFmtId="0" fontId="13" fillId="0" borderId="37" xfId="0" applyFont="1" applyBorder="1" applyAlignment="1">
      <alignment horizontal="center" vertical="center" wrapText="1" readingOrder="1"/>
    </xf>
    <xf numFmtId="4" fontId="13" fillId="0" borderId="0" xfId="0" applyNumberFormat="1" applyFont="1" applyAlignment="1">
      <alignment horizontal="right" vertical="center"/>
    </xf>
    <xf numFmtId="9" fontId="13" fillId="0" borderId="37" xfId="2" applyFont="1" applyBorder="1" applyAlignment="1">
      <alignment horizontal="center" vertical="center" wrapText="1" readingOrder="1"/>
    </xf>
    <xf numFmtId="165" fontId="17" fillId="0" borderId="41" xfId="0" applyNumberFormat="1" applyFont="1" applyBorder="1" applyAlignment="1">
      <alignment horizontal="center" vertical="center" wrapText="1" readingOrder="1"/>
    </xf>
    <xf numFmtId="0" fontId="18" fillId="0" borderId="42" xfId="0" applyFont="1" applyBorder="1" applyAlignment="1">
      <alignment vertical="center" wrapText="1" readingOrder="1"/>
    </xf>
    <xf numFmtId="0" fontId="18" fillId="0" borderId="43" xfId="0" applyFont="1" applyBorder="1" applyAlignment="1">
      <alignment vertical="center" wrapText="1" readingOrder="1"/>
    </xf>
    <xf numFmtId="0" fontId="13" fillId="0" borderId="44" xfId="0" applyFont="1" applyBorder="1" applyAlignment="1">
      <alignment horizontal="left" vertical="center" wrapText="1" readingOrder="1"/>
    </xf>
    <xf numFmtId="0" fontId="19" fillId="0" borderId="37" xfId="0" applyFont="1" applyBorder="1" applyAlignment="1" applyProtection="1">
      <alignment vertical="center" wrapText="1" readingOrder="1"/>
      <protection locked="0"/>
    </xf>
    <xf numFmtId="3" fontId="13" fillId="0" borderId="37" xfId="0" applyNumberFormat="1" applyFont="1" applyBorder="1" applyAlignment="1">
      <alignment horizontal="center" vertical="center" wrapText="1" readingOrder="1"/>
    </xf>
    <xf numFmtId="4" fontId="13" fillId="0" borderId="37" xfId="0" applyNumberFormat="1" applyFont="1" applyBorder="1" applyAlignment="1">
      <alignment vertical="center" wrapText="1" readingOrder="1"/>
    </xf>
    <xf numFmtId="0" fontId="8" fillId="0" borderId="6" xfId="0" applyFont="1" applyBorder="1" applyAlignment="1" applyProtection="1">
      <alignment vertical="center" wrapText="1"/>
      <protection locked="0"/>
    </xf>
    <xf numFmtId="0" fontId="21" fillId="0" borderId="0" xfId="0" applyFont="1" applyAlignment="1">
      <alignment horizontal="left" vertical="center" wrapText="1"/>
    </xf>
    <xf numFmtId="0" fontId="14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1" fillId="0" borderId="7" xfId="0" applyFont="1" applyBorder="1" applyAlignment="1" applyProtection="1">
      <alignment horizontal="left" vertical="center" wrapText="1"/>
      <protection locked="0"/>
    </xf>
    <xf numFmtId="0" fontId="6" fillId="5" borderId="6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6" fillId="5" borderId="7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 wrapText="1"/>
    </xf>
    <xf numFmtId="0" fontId="7" fillId="6" borderId="0" xfId="0" applyFont="1" applyFill="1" applyAlignment="1">
      <alignment horizontal="left" vertical="center" wrapText="1"/>
    </xf>
    <xf numFmtId="0" fontId="7" fillId="6" borderId="7" xfId="0" applyFont="1" applyFill="1" applyBorder="1" applyAlignment="1">
      <alignment horizontal="left" vertical="center" wrapText="1"/>
    </xf>
    <xf numFmtId="0" fontId="11" fillId="0" borderId="11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12" xfId="0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vertical="center" wrapText="1"/>
      <protection locked="0"/>
    </xf>
    <xf numFmtId="0" fontId="20" fillId="0" borderId="7" xfId="0" applyFont="1" applyBorder="1" applyAlignment="1" applyProtection="1">
      <alignment vertical="center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left" vertical="center" wrapText="1"/>
      <protection locked="0"/>
    </xf>
    <xf numFmtId="165" fontId="17" fillId="0" borderId="34" xfId="0" applyNumberFormat="1" applyFont="1" applyBorder="1" applyAlignment="1">
      <alignment horizontal="center" vertical="center" wrapText="1" readingOrder="1"/>
    </xf>
    <xf numFmtId="0" fontId="18" fillId="0" borderId="35" xfId="0" applyFont="1" applyBorder="1" applyAlignment="1">
      <alignment vertical="center" wrapText="1" readingOrder="1"/>
    </xf>
    <xf numFmtId="0" fontId="18" fillId="0" borderId="36" xfId="0" applyFont="1" applyBorder="1" applyAlignment="1">
      <alignment vertical="center" wrapText="1" readingOrder="1"/>
    </xf>
    <xf numFmtId="165" fontId="17" fillId="0" borderId="45" xfId="0" applyNumberFormat="1" applyFont="1" applyBorder="1" applyAlignment="1">
      <alignment horizontal="center" vertical="center" wrapText="1" readingOrder="1"/>
    </xf>
    <xf numFmtId="0" fontId="18" fillId="0" borderId="46" xfId="0" applyFont="1" applyBorder="1" applyAlignment="1">
      <alignment vertical="center" wrapText="1" readingOrder="1"/>
    </xf>
    <xf numFmtId="0" fontId="18" fillId="0" borderId="47" xfId="0" applyFont="1" applyBorder="1" applyAlignment="1">
      <alignment vertical="center" wrapText="1" readingOrder="1"/>
    </xf>
    <xf numFmtId="0" fontId="7" fillId="6" borderId="6" xfId="0" applyFont="1" applyFill="1" applyBorder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0" fontId="7" fillId="6" borderId="7" xfId="0" applyFont="1" applyFill="1" applyBorder="1" applyAlignment="1">
      <alignment horizontal="left" vertical="center"/>
    </xf>
    <xf numFmtId="0" fontId="15" fillId="9" borderId="28" xfId="0" applyFont="1" applyFill="1" applyBorder="1" applyAlignment="1">
      <alignment horizontal="center" vertical="center" wrapText="1" readingOrder="1"/>
    </xf>
    <xf numFmtId="0" fontId="1" fillId="7" borderId="28" xfId="0" applyFont="1" applyFill="1" applyBorder="1" applyAlignment="1">
      <alignment vertical="top" wrapText="1"/>
    </xf>
    <xf numFmtId="0" fontId="1" fillId="7" borderId="29" xfId="0" applyFont="1" applyFill="1" applyBorder="1" applyAlignment="1">
      <alignment vertical="top" wrapText="1"/>
    </xf>
    <xf numFmtId="0" fontId="14" fillId="7" borderId="22" xfId="0" applyFont="1" applyFill="1" applyBorder="1" applyAlignment="1">
      <alignment horizontal="center" vertical="center" wrapText="1" readingOrder="1"/>
    </xf>
    <xf numFmtId="0" fontId="14" fillId="7" borderId="23" xfId="0" applyFont="1" applyFill="1" applyBorder="1" applyAlignment="1">
      <alignment horizontal="center" vertical="center" wrapText="1" readingOrder="1"/>
    </xf>
    <xf numFmtId="0" fontId="14" fillId="7" borderId="24" xfId="0" applyFont="1" applyFill="1" applyBorder="1" applyAlignment="1">
      <alignment horizontal="center" vertical="center" wrapText="1" readingOrder="1"/>
    </xf>
    <xf numFmtId="0" fontId="14" fillId="7" borderId="25" xfId="0" applyFont="1" applyFill="1" applyBorder="1" applyAlignment="1">
      <alignment horizontal="center" vertical="center" wrapText="1" readingOrder="1"/>
    </xf>
    <xf numFmtId="0" fontId="14" fillId="7" borderId="26" xfId="0" applyFont="1" applyFill="1" applyBorder="1" applyAlignment="1">
      <alignment horizontal="center" vertical="center" wrapText="1" readingOrder="1"/>
    </xf>
    <xf numFmtId="39" fontId="1" fillId="0" borderId="27" xfId="1" applyNumberFormat="1" applyFont="1" applyFill="1" applyBorder="1" applyAlignment="1" applyProtection="1">
      <alignment horizontal="center" vertical="center" wrapText="1" readingOrder="1"/>
      <protection locked="0"/>
    </xf>
    <xf numFmtId="39" fontId="1" fillId="0" borderId="28" xfId="1" applyNumberFormat="1" applyFont="1" applyFill="1" applyBorder="1" applyAlignment="1" applyProtection="1">
      <alignment horizontal="center" vertical="center" wrapText="1" readingOrder="1"/>
      <protection locked="0"/>
    </xf>
    <xf numFmtId="39" fontId="1" fillId="0" borderId="24" xfId="1" applyNumberFormat="1" applyFont="1" applyFill="1" applyBorder="1" applyAlignment="1" applyProtection="1">
      <alignment horizontal="center" vertical="center" wrapText="1" readingOrder="1"/>
      <protection locked="0"/>
    </xf>
    <xf numFmtId="39" fontId="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39" fontId="1" fillId="0" borderId="23" xfId="1" applyNumberFormat="1" applyFont="1" applyFill="1" applyBorder="1" applyAlignment="1" applyProtection="1">
      <alignment horizontal="center" vertical="center" wrapText="1" readingOrder="1"/>
      <protection locked="0"/>
    </xf>
    <xf numFmtId="10" fontId="1" fillId="8" borderId="28" xfId="2" applyNumberFormat="1" applyFont="1" applyFill="1" applyBorder="1" applyAlignment="1" applyProtection="1">
      <alignment horizontal="center" vertical="center" wrapText="1" readingOrder="1"/>
    </xf>
    <xf numFmtId="10" fontId="1" fillId="8" borderId="29" xfId="2" applyNumberFormat="1" applyFont="1" applyFill="1" applyBorder="1" applyAlignment="1" applyProtection="1">
      <alignment horizontal="center" vertical="center" wrapText="1" readingOrder="1"/>
    </xf>
    <xf numFmtId="0" fontId="12" fillId="7" borderId="20" xfId="0" applyFont="1" applyFill="1" applyBorder="1" applyAlignment="1">
      <alignment horizontal="left" vertical="center" wrapText="1"/>
    </xf>
    <xf numFmtId="0" fontId="12" fillId="7" borderId="21" xfId="0" applyFont="1" applyFill="1" applyBorder="1" applyAlignment="1">
      <alignment horizontal="left" vertical="center" wrapText="1"/>
    </xf>
    <xf numFmtId="0" fontId="13" fillId="7" borderId="20" xfId="0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horizontal="center" vertical="center" wrapText="1"/>
    </xf>
    <xf numFmtId="49" fontId="9" fillId="0" borderId="17" xfId="0" quotePrefix="1" applyNumberFormat="1" applyFont="1" applyBorder="1" applyAlignment="1" applyProtection="1">
      <alignment horizontal="left" vertical="center" wrapText="1"/>
      <protection locked="0"/>
    </xf>
    <xf numFmtId="49" fontId="9" fillId="0" borderId="18" xfId="0" applyNumberFormat="1" applyFont="1" applyBorder="1" applyAlignment="1" applyProtection="1">
      <alignment horizontal="left" vertical="center" wrapText="1"/>
      <protection locked="0"/>
    </xf>
    <xf numFmtId="49" fontId="9" fillId="0" borderId="19" xfId="0" applyNumberFormat="1" applyFont="1" applyBorder="1" applyAlignment="1" applyProtection="1">
      <alignment horizontal="left" vertical="center" wrapText="1"/>
      <protection locked="0"/>
    </xf>
    <xf numFmtId="49" fontId="9" fillId="0" borderId="20" xfId="0" quotePrefix="1" applyNumberFormat="1" applyFont="1" applyBorder="1" applyAlignment="1" applyProtection="1">
      <alignment horizontal="left" vertical="center" wrapText="1"/>
      <protection locked="0"/>
    </xf>
    <xf numFmtId="49" fontId="9" fillId="0" borderId="20" xfId="0" applyNumberFormat="1" applyFont="1" applyBorder="1" applyAlignment="1" applyProtection="1">
      <alignment horizontal="left" vertical="center" wrapText="1"/>
      <protection locked="0"/>
    </xf>
    <xf numFmtId="0" fontId="11" fillId="0" borderId="20" xfId="0" applyFont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10">
    <dxf>
      <font>
        <b val="0"/>
        <i val="0"/>
        <strike val="0"/>
        <u val="none"/>
        <sz val="8"/>
        <color theme="1"/>
        <name val="Calibri"/>
        <scheme val="none"/>
      </font>
      <numFmt numFmtId="166" formatCode="0.0%"/>
      <fill>
        <patternFill patternType="solid">
          <bgColor theme="6" tint="0.79995117038483843"/>
        </patternFill>
      </fill>
      <alignment horizontal="center" vertical="center" wrapText="1" readingOrder="1"/>
      <border>
        <left/>
        <right/>
        <top style="thin">
          <color rgb="FFD3D3D3"/>
        </top>
        <bottom style="thin">
          <color rgb="FFD3D3D3"/>
        </bottom>
      </border>
      <protection locked="0"/>
    </dxf>
    <dxf>
      <font>
        <b val="0"/>
        <i val="0"/>
        <strike val="0"/>
        <u val="none"/>
        <sz val="8"/>
        <color theme="1"/>
        <name val="Calibri"/>
        <scheme val="none"/>
      </font>
      <numFmt numFmtId="0" formatCode="General"/>
      <fill>
        <patternFill patternType="solid">
          <bgColor theme="6" tint="0.79995117038483843"/>
        </patternFill>
      </fill>
      <alignment horizontal="center" vertical="center" wrapText="1" readingOrder="1"/>
      <border>
        <left/>
        <right/>
        <top style="thin">
          <color rgb="FFD3D3D3"/>
        </top>
        <bottom style="thin">
          <color rgb="FFD3D3D3"/>
        </bottom>
      </border>
      <protection locked="0"/>
    </dxf>
    <dxf>
      <font>
        <b val="0"/>
        <i val="0"/>
        <strike val="0"/>
        <u val="none"/>
        <sz val="8"/>
        <color theme="1"/>
        <name val="Calibri"/>
        <scheme val="none"/>
      </font>
      <numFmt numFmtId="165" formatCode="[$-10409]#,##0.00;\-#,##0.00"/>
      <fill>
        <patternFill patternType="none"/>
      </fill>
      <alignment vertical="center" wrapText="1" readingOrder="1"/>
      <border>
        <left/>
        <right/>
        <top style="thin">
          <color rgb="FFD3D3D3"/>
        </top>
        <bottom style="thin">
          <color rgb="FFD3D3D3"/>
        </bottom>
      </border>
      <protection locked="0"/>
    </dxf>
    <dxf>
      <font>
        <b val="0"/>
        <i val="0"/>
        <strike val="0"/>
        <u val="none"/>
        <sz val="8"/>
        <color theme="1"/>
        <name val="Calibri"/>
        <scheme val="none"/>
      </font>
      <numFmt numFmtId="167" formatCode="[$-10409]#,##0;\-#,##0"/>
      <fill>
        <patternFill patternType="none"/>
      </fill>
      <alignment horizontal="center" vertical="center" wrapText="1" readingOrder="1"/>
      <border>
        <left/>
        <right/>
        <top style="thin">
          <color rgb="FFD3D3D3"/>
        </top>
        <bottom style="thin">
          <color rgb="FFD3D3D3"/>
        </bottom>
      </border>
      <protection locked="0"/>
    </dxf>
    <dxf>
      <font>
        <b val="0"/>
        <i val="0"/>
        <strike val="0"/>
        <u val="none"/>
        <sz val="8"/>
        <color theme="1"/>
        <name val="Calibri"/>
        <scheme val="none"/>
      </font>
      <numFmt numFmtId="4" formatCode="#,##0.00"/>
      <alignment vertical="center" wrapText="1" readingOrder="1"/>
      <border>
        <left/>
        <right/>
        <top style="thin">
          <color rgb="FFD3D3D3"/>
        </top>
        <bottom style="thin">
          <color rgb="FFD3D3D3"/>
        </bottom>
      </border>
      <protection locked="0"/>
    </dxf>
    <dxf>
      <font>
        <b val="0"/>
        <i val="0"/>
        <strike val="0"/>
        <u val="none"/>
        <sz val="8"/>
        <color theme="1"/>
        <name val="Calibri"/>
        <scheme val="none"/>
      </font>
      <numFmt numFmtId="165" formatCode="[$-10409]#,##0.00;\-#,##0.00"/>
      <alignment horizontal="center" vertical="center" wrapText="1" readingOrder="1"/>
      <border>
        <left/>
        <right/>
        <top style="thin">
          <color rgb="FFD3D3D3"/>
        </top>
        <bottom style="thin">
          <color rgb="FFD3D3D3"/>
        </bottom>
      </border>
      <protection locked="0"/>
    </dxf>
    <dxf>
      <font>
        <b val="0"/>
        <i val="0"/>
        <strike val="0"/>
        <u val="none"/>
        <sz val="8"/>
        <color theme="1"/>
        <name val="Calibri"/>
        <scheme val="none"/>
      </font>
      <numFmt numFmtId="4" formatCode="#,##0.00"/>
      <fill>
        <patternFill patternType="none"/>
      </fill>
      <alignment vertical="center" wrapText="1" readingOrder="1"/>
      <border>
        <left/>
        <right/>
        <top style="thin">
          <color rgb="FFD3D3D3"/>
        </top>
        <bottom style="thin">
          <color rgb="FFD3D3D3"/>
        </bottom>
      </border>
      <protection locked="0"/>
    </dxf>
    <dxf>
      <font>
        <b val="0"/>
        <i val="0"/>
        <strike val="0"/>
        <u val="none"/>
        <sz val="8"/>
        <color theme="1"/>
        <name val="Calibri"/>
        <scheme val="none"/>
      </font>
      <numFmt numFmtId="167" formatCode="[$-10409]#,##0;\-#,##0"/>
      <fill>
        <patternFill patternType="none"/>
      </fill>
      <alignment horizontal="center" vertical="center" wrapText="1" readingOrder="1"/>
      <border>
        <left/>
        <right/>
        <top style="thin">
          <color rgb="FFD3D3D3"/>
        </top>
        <bottom style="thin">
          <color rgb="FFD3D3D3"/>
        </bottom>
      </border>
      <protection locked="0"/>
    </dxf>
    <dxf>
      <font>
        <b val="0"/>
        <i val="0"/>
        <strike val="0"/>
        <u val="none"/>
        <sz val="8"/>
        <color auto="1"/>
        <name val="Calibri"/>
        <scheme val="none"/>
      </font>
      <numFmt numFmtId="0" formatCode="General"/>
      <fill>
        <patternFill patternType="none"/>
      </fill>
      <alignment vertical="center" wrapText="1" readingOrder="1"/>
      <border>
        <left/>
        <right/>
        <top style="thin">
          <color rgb="FFD3D3D3"/>
        </top>
        <bottom style="thin">
          <color rgb="FFD3D3D3"/>
        </bottom>
      </border>
      <protection locked="0"/>
    </dxf>
    <dxf>
      <font>
        <b val="0"/>
        <i val="0"/>
        <strike val="0"/>
        <u val="none"/>
        <sz val="9"/>
        <color auto="1"/>
        <name val="Calibri"/>
        <scheme val="none"/>
      </font>
      <numFmt numFmtId="0" formatCode="General"/>
      <fill>
        <patternFill patternType="none"/>
      </fill>
      <alignment vertical="top" wrapText="1"/>
      <border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/>
    </dxf>
  </dxfs>
  <tableStyles count="1" defaultTableStyle="TableStyleMedium2" defaultPivotStyle="PivotStyleLight16">
    <tableStyle name="Estilo de tabla 1" pivot="0" count="0" xr9:uid="{16125751-AFEB-4400-A461-7EACA3327C2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246062</xdr:colOff>
      <xdr:row>1</xdr:row>
      <xdr:rowOff>47627</xdr:rowOff>
    </xdr:from>
    <xdr:ext cx="992189" cy="586479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745" y="247650"/>
          <a:ext cx="992505" cy="58610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nespaillat\Downloads\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8"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D9" t="str">
            <v>1.1.2</v>
          </cell>
          <cell r="E9" t="e">
            <v>#VALUE!</v>
          </cell>
        </row>
        <row r="10"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D11" t="str">
            <v>1.2.2</v>
          </cell>
          <cell r="E11" t="e">
            <v>#VALUE!</v>
          </cell>
        </row>
        <row r="12"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D16" t="str">
            <v>1.4.2</v>
          </cell>
          <cell r="E16" t="e">
            <v>#VALUE!</v>
          </cell>
        </row>
        <row r="17">
          <cell r="D17" t="str">
            <v>2.1.1</v>
          </cell>
          <cell r="E17" t="str">
            <v>Implantar y garantizar un sistema educativo nacional de calidad</v>
          </cell>
        </row>
        <row r="18"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D22" t="str">
            <v>2.3.1</v>
          </cell>
          <cell r="E22" t="str">
            <v>Construir una cultura de igualdad y equidad entre hombres y mujeres</v>
          </cell>
        </row>
        <row r="23"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e">
            <v>#VALUE!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e">
            <v>#VALUE!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9:J32" totalsRowShown="0">
  <tableColumns count="10">
    <tableColumn id="1" xr3:uid="{00000000-0010-0000-0000-000001000000}" name="Producto" dataDxfId="9"/>
    <tableColumn id="2" xr3:uid="{00000000-0010-0000-0000-000002000000}" name="Indicador" dataDxfId="8"/>
    <tableColumn id="3" xr3:uid="{00000000-0010-0000-0000-000003000000}" name="Física_x000a_(A)" dataDxfId="7"/>
    <tableColumn id="4" xr3:uid="{00000000-0010-0000-0000-000004000000}" name="Financiera_x000a_(B)" dataDxfId="6"/>
    <tableColumn id="9" xr3:uid="{00000000-0010-0000-0000-000009000000}" name="Física_x000a_(C)" dataDxfId="5"/>
    <tableColumn id="10" xr3:uid="{00000000-0010-0000-0000-00000A000000}" name="Financiera_x000a_(D)" dataDxfId="4"/>
    <tableColumn id="5" xr3:uid="{00000000-0010-0000-0000-000005000000}" name="Física _x000a_(E)" dataDxfId="3"/>
    <tableColumn id="6" xr3:uid="{00000000-0010-0000-0000-000006000000}" name="Financiera _x000a_ (F)" dataDxfId="2"/>
    <tableColumn id="7" xr3:uid="{00000000-0010-0000-0000-000007000000}" name="Física _x000a_(%)_x000a_ G=E/C" dataDxfId="1">
      <calculatedColumnFormula>Tabla1[[#This Row],[Física 
(E)]]/Tabla1[[#This Row],[Física
(C)]]</calculatedColumnFormula>
    </tableColumn>
    <tableColumn id="8" xr3:uid="{00000000-0010-0000-0000-000008000000}" name="Financiero _x000a_(%) _x000a_H=F/D" dataDxfId="0">
      <calculatedColumnFormula>Tabla1[[#This Row],[Financiera 
 (F)]]/Tabla1[[#This Row],[Financiera
(D)]]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5"/>
  <sheetViews>
    <sheetView tabSelected="1" zoomScale="120" zoomScaleNormal="120" workbookViewId="0">
      <selection activeCell="H54" sqref="H54"/>
    </sheetView>
  </sheetViews>
  <sheetFormatPr defaultColWidth="11.375" defaultRowHeight="15"/>
  <cols>
    <col min="1" max="1" width="23" style="1" customWidth="1"/>
    <col min="2" max="3" width="12.75" style="1" customWidth="1"/>
    <col min="4" max="4" width="13.75" style="1" customWidth="1"/>
    <col min="5" max="10" width="12.75" style="1" customWidth="1"/>
    <col min="11" max="11" width="11.375" style="1"/>
  </cols>
  <sheetData>
    <row r="1" spans="1:11" ht="15.75">
      <c r="A1" s="2"/>
    </row>
    <row r="2" spans="1:11" ht="21.75" customHeight="1">
      <c r="A2" s="3"/>
      <c r="B2" s="102" t="s">
        <v>0</v>
      </c>
      <c r="C2" s="102"/>
      <c r="D2" s="102"/>
      <c r="E2" s="102"/>
      <c r="F2" s="102"/>
      <c r="G2" s="102"/>
      <c r="H2" s="102"/>
      <c r="I2" s="102"/>
      <c r="J2" s="103"/>
      <c r="K2" s="4"/>
    </row>
    <row r="3" spans="1:11" ht="15.75" customHeight="1">
      <c r="A3" s="5"/>
      <c r="B3" s="104" t="s">
        <v>1</v>
      </c>
      <c r="C3" s="104"/>
      <c r="D3" s="105" t="s">
        <v>2</v>
      </c>
      <c r="E3" s="104"/>
      <c r="F3" s="104"/>
      <c r="G3" s="104"/>
      <c r="H3" s="106"/>
      <c r="I3" s="6" t="s">
        <v>3</v>
      </c>
      <c r="J3" s="7" t="s">
        <v>4</v>
      </c>
      <c r="K3" s="4"/>
    </row>
    <row r="4" spans="1:11" ht="15.75" customHeight="1">
      <c r="A4" s="8"/>
      <c r="B4" s="107" t="s">
        <v>5</v>
      </c>
      <c r="C4" s="107"/>
      <c r="D4" s="108"/>
      <c r="E4" s="107"/>
      <c r="F4" s="107"/>
      <c r="G4" s="107"/>
      <c r="H4" s="109"/>
      <c r="I4" s="9"/>
      <c r="J4" s="10"/>
      <c r="K4" s="4"/>
    </row>
    <row r="5" spans="1:11">
      <c r="A5" s="95"/>
      <c r="B5" s="96"/>
      <c r="C5" s="96"/>
      <c r="D5" s="97"/>
      <c r="E5" s="97"/>
      <c r="F5" s="97"/>
      <c r="G5" s="97"/>
      <c r="H5" s="97"/>
      <c r="I5" s="96"/>
      <c r="J5" s="98"/>
      <c r="K5" s="4"/>
    </row>
    <row r="6" spans="1:11" ht="3" customHeight="1">
      <c r="A6" s="99"/>
      <c r="B6" s="100"/>
      <c r="C6" s="100"/>
      <c r="D6" s="100"/>
      <c r="E6" s="100"/>
      <c r="F6" s="100"/>
      <c r="G6" s="100"/>
      <c r="H6" s="100"/>
      <c r="I6" s="100"/>
      <c r="J6" s="101"/>
      <c r="K6" s="4"/>
    </row>
    <row r="7" spans="1:11" ht="15.75">
      <c r="A7" s="48" t="s">
        <v>6</v>
      </c>
      <c r="B7" s="49"/>
      <c r="C7" s="49"/>
      <c r="D7" s="49"/>
      <c r="E7" s="49"/>
      <c r="F7" s="49"/>
      <c r="G7" s="49"/>
      <c r="H7" s="49"/>
      <c r="I7" s="49"/>
      <c r="J7" s="50"/>
      <c r="K7" s="4"/>
    </row>
    <row r="8" spans="1:11" ht="15.75">
      <c r="A8" s="67" t="s">
        <v>7</v>
      </c>
      <c r="B8" s="68"/>
      <c r="C8" s="68"/>
      <c r="D8" s="68"/>
      <c r="E8" s="68"/>
      <c r="F8" s="68"/>
      <c r="G8" s="68"/>
      <c r="H8" s="68"/>
      <c r="I8" s="68"/>
      <c r="J8" s="69"/>
      <c r="K8" s="4"/>
    </row>
    <row r="9" spans="1:11">
      <c r="A9" s="11" t="s">
        <v>8</v>
      </c>
      <c r="B9" s="89" t="s">
        <v>9</v>
      </c>
      <c r="C9" s="90"/>
      <c r="D9" s="90"/>
      <c r="E9" s="90"/>
      <c r="F9" s="90"/>
      <c r="G9" s="90"/>
      <c r="H9" s="90"/>
      <c r="I9" s="90"/>
      <c r="J9" s="91"/>
      <c r="K9" s="4"/>
    </row>
    <row r="10" spans="1:11" ht="15" customHeight="1">
      <c r="A10" s="12" t="s">
        <v>10</v>
      </c>
      <c r="B10" s="89" t="s">
        <v>11</v>
      </c>
      <c r="C10" s="90"/>
      <c r="D10" s="90"/>
      <c r="E10" s="90"/>
      <c r="F10" s="90"/>
      <c r="G10" s="90"/>
      <c r="H10" s="90"/>
      <c r="I10" s="90"/>
      <c r="J10" s="91"/>
      <c r="K10" s="4"/>
    </row>
    <row r="11" spans="1:11">
      <c r="A11" s="12" t="s">
        <v>12</v>
      </c>
      <c r="B11" s="92" t="s">
        <v>13</v>
      </c>
      <c r="C11" s="93"/>
      <c r="D11" s="93"/>
      <c r="E11" s="93"/>
      <c r="F11" s="93"/>
      <c r="G11" s="93"/>
      <c r="H11" s="93"/>
      <c r="I11" s="93"/>
      <c r="J11" s="93"/>
      <c r="K11" s="4"/>
    </row>
    <row r="12" spans="1:11" ht="31.5" customHeight="1">
      <c r="A12" s="11" t="s">
        <v>14</v>
      </c>
      <c r="B12" s="94" t="s">
        <v>15</v>
      </c>
      <c r="C12" s="94"/>
      <c r="D12" s="94"/>
      <c r="E12" s="94"/>
      <c r="F12" s="94"/>
      <c r="G12" s="94"/>
      <c r="H12" s="94"/>
      <c r="I12" s="94"/>
      <c r="J12" s="94"/>
    </row>
    <row r="13" spans="1:11" ht="47.25" customHeight="1">
      <c r="A13" s="11" t="s">
        <v>16</v>
      </c>
      <c r="B13" s="94" t="s">
        <v>17</v>
      </c>
      <c r="C13" s="94"/>
      <c r="D13" s="94"/>
      <c r="E13" s="94"/>
      <c r="F13" s="94"/>
      <c r="G13" s="94"/>
      <c r="H13" s="94"/>
      <c r="I13" s="94"/>
      <c r="J13" s="94"/>
    </row>
    <row r="14" spans="1:11" ht="15.75">
      <c r="A14" s="48" t="s">
        <v>18</v>
      </c>
      <c r="B14" s="49"/>
      <c r="C14" s="49"/>
      <c r="D14" s="49"/>
      <c r="E14" s="49"/>
      <c r="F14" s="49"/>
      <c r="G14" s="49"/>
      <c r="H14" s="49"/>
      <c r="I14" s="49"/>
      <c r="J14" s="50"/>
    </row>
    <row r="15" spans="1:11" ht="51.6" customHeight="1">
      <c r="A15" s="11" t="s">
        <v>19</v>
      </c>
      <c r="B15" s="13">
        <v>1</v>
      </c>
      <c r="C15" s="85" t="s">
        <v>20</v>
      </c>
      <c r="D15" s="85"/>
      <c r="E15" s="85"/>
      <c r="F15" s="85"/>
      <c r="G15" s="85"/>
      <c r="H15" s="85"/>
      <c r="I15" s="85"/>
      <c r="J15" s="86"/>
    </row>
    <row r="16" spans="1:11" ht="48" customHeight="1">
      <c r="A16" s="11" t="s">
        <v>21</v>
      </c>
      <c r="B16" s="14">
        <v>1</v>
      </c>
      <c r="C16" s="85" t="s">
        <v>22</v>
      </c>
      <c r="D16" s="85"/>
      <c r="E16" s="85"/>
      <c r="F16" s="85"/>
      <c r="G16" s="85"/>
      <c r="H16" s="85"/>
      <c r="I16" s="85"/>
      <c r="J16" s="86"/>
    </row>
    <row r="17" spans="1:19">
      <c r="A17" s="11" t="s">
        <v>23</v>
      </c>
      <c r="B17" s="15"/>
      <c r="C17" s="87" t="str">
        <f>IFERROR(VLOOKUP(B17,'[1]Validacion datos'!D8:E64,2,FALSE),"")</f>
        <v/>
      </c>
      <c r="D17" s="87"/>
      <c r="E17" s="87"/>
      <c r="F17" s="87"/>
      <c r="G17" s="87"/>
      <c r="H17" s="87"/>
      <c r="I17" s="87"/>
      <c r="J17" s="88"/>
    </row>
    <row r="18" spans="1:19" ht="15.75">
      <c r="A18" s="48" t="s">
        <v>24</v>
      </c>
      <c r="B18" s="49"/>
      <c r="C18" s="49"/>
      <c r="D18" s="49"/>
      <c r="E18" s="49"/>
      <c r="F18" s="49"/>
      <c r="G18" s="49"/>
      <c r="H18" s="49"/>
      <c r="I18" s="49"/>
      <c r="J18" s="50"/>
    </row>
    <row r="19" spans="1:19" ht="29.25" customHeight="1">
      <c r="A19" s="11" t="s">
        <v>25</v>
      </c>
      <c r="B19" s="46" t="s">
        <v>26</v>
      </c>
      <c r="C19" s="46"/>
      <c r="D19" s="46"/>
      <c r="E19" s="46"/>
      <c r="F19" s="46"/>
      <c r="G19" s="46"/>
      <c r="H19" s="46"/>
      <c r="I19" s="46"/>
      <c r="J19" s="47"/>
    </row>
    <row r="20" spans="1:19" ht="48" customHeight="1">
      <c r="A20" s="17" t="s">
        <v>27</v>
      </c>
      <c r="B20" s="46" t="s">
        <v>28</v>
      </c>
      <c r="C20" s="46"/>
      <c r="D20" s="46"/>
      <c r="E20" s="46"/>
      <c r="F20" s="46"/>
      <c r="G20" s="46"/>
      <c r="H20" s="46"/>
      <c r="I20" s="46"/>
      <c r="J20" s="47"/>
    </row>
    <row r="21" spans="1:19" ht="34.5" customHeight="1">
      <c r="A21" s="17" t="s">
        <v>29</v>
      </c>
      <c r="B21" s="46" t="s">
        <v>30</v>
      </c>
      <c r="C21" s="46"/>
      <c r="D21" s="46"/>
      <c r="E21" s="46"/>
      <c r="F21" s="46"/>
      <c r="G21" s="46"/>
      <c r="H21" s="46"/>
      <c r="I21" s="46"/>
      <c r="J21" s="47"/>
    </row>
    <row r="22" spans="1:19" ht="35.25" customHeight="1">
      <c r="A22" s="17" t="s">
        <v>31</v>
      </c>
      <c r="B22" s="46" t="s">
        <v>32</v>
      </c>
      <c r="C22" s="46"/>
      <c r="D22" s="46"/>
      <c r="E22" s="46"/>
      <c r="F22" s="46"/>
      <c r="G22" s="46"/>
      <c r="H22" s="46"/>
      <c r="I22" s="46"/>
      <c r="J22" s="47"/>
      <c r="K22" s="4"/>
    </row>
    <row r="23" spans="1:19" ht="15.75">
      <c r="A23" s="48" t="s">
        <v>33</v>
      </c>
      <c r="B23" s="49"/>
      <c r="C23" s="49"/>
      <c r="D23" s="49"/>
      <c r="E23" s="49"/>
      <c r="F23" s="49"/>
      <c r="G23" s="49"/>
      <c r="H23" s="49"/>
      <c r="I23" s="49"/>
      <c r="J23" s="50"/>
    </row>
    <row r="24" spans="1:19" ht="15.75">
      <c r="A24" s="67" t="s">
        <v>34</v>
      </c>
      <c r="B24" s="68"/>
      <c r="C24" s="68"/>
      <c r="D24" s="68"/>
      <c r="E24" s="68"/>
      <c r="F24" s="68"/>
      <c r="G24" s="68"/>
      <c r="H24" s="68"/>
      <c r="I24" s="68"/>
      <c r="J24" s="69"/>
      <c r="K24" s="4"/>
    </row>
    <row r="25" spans="1:19" ht="15" customHeight="1">
      <c r="A25" s="73" t="s">
        <v>35</v>
      </c>
      <c r="B25" s="74"/>
      <c r="C25" s="75" t="s">
        <v>36</v>
      </c>
      <c r="D25" s="76"/>
      <c r="E25" s="76"/>
      <c r="F25" s="76" t="s">
        <v>37</v>
      </c>
      <c r="G25" s="76"/>
      <c r="H25" s="74"/>
      <c r="I25" s="75" t="s">
        <v>38</v>
      </c>
      <c r="J25" s="77"/>
    </row>
    <row r="26" spans="1:19">
      <c r="A26" s="78">
        <v>2178290552</v>
      </c>
      <c r="B26" s="79"/>
      <c r="C26" s="80">
        <v>2178290552</v>
      </c>
      <c r="D26" s="81"/>
      <c r="E26" s="82"/>
      <c r="F26" s="80">
        <v>1194386395.4400001</v>
      </c>
      <c r="G26" s="81"/>
      <c r="H26" s="82"/>
      <c r="I26" s="83">
        <f>+IF(F26&gt;0,F26/C26,0)</f>
        <v>0.54831362801595596</v>
      </c>
      <c r="J26" s="84"/>
    </row>
    <row r="27" spans="1:19" ht="15.75">
      <c r="A27" s="67" t="s">
        <v>39</v>
      </c>
      <c r="B27" s="68"/>
      <c r="C27" s="68"/>
      <c r="D27" s="68"/>
      <c r="E27" s="68"/>
      <c r="F27" s="68"/>
      <c r="G27" s="68"/>
      <c r="H27" s="68"/>
      <c r="I27" s="68"/>
      <c r="J27" s="69"/>
      <c r="K27" s="4"/>
    </row>
    <row r="28" spans="1:19">
      <c r="A28" s="18"/>
      <c r="B28"/>
      <c r="C28" s="70" t="s">
        <v>40</v>
      </c>
      <c r="D28" s="71"/>
      <c r="E28" s="70" t="s">
        <v>41</v>
      </c>
      <c r="F28" s="71"/>
      <c r="G28" s="70" t="s">
        <v>42</v>
      </c>
      <c r="H28" s="70"/>
      <c r="I28" s="70" t="s">
        <v>43</v>
      </c>
      <c r="J28" s="72"/>
    </row>
    <row r="29" spans="1:19" ht="38.25">
      <c r="A29" s="19" t="s">
        <v>44</v>
      </c>
      <c r="B29" s="20" t="s">
        <v>45</v>
      </c>
      <c r="C29" s="20" t="s">
        <v>46</v>
      </c>
      <c r="D29" s="20" t="s">
        <v>47</v>
      </c>
      <c r="E29" s="20" t="s">
        <v>48</v>
      </c>
      <c r="F29" s="20" t="s">
        <v>49</v>
      </c>
      <c r="G29" s="20" t="s">
        <v>50</v>
      </c>
      <c r="H29" s="20" t="s">
        <v>51</v>
      </c>
      <c r="I29" s="20" t="s">
        <v>52</v>
      </c>
      <c r="J29" s="21" t="s">
        <v>53</v>
      </c>
    </row>
    <row r="30" spans="1:19" ht="57.75" customHeight="1">
      <c r="A30" s="22" t="s">
        <v>54</v>
      </c>
      <c r="B30" s="23" t="s">
        <v>55</v>
      </c>
      <c r="C30" s="24">
        <v>3000</v>
      </c>
      <c r="D30" s="25">
        <v>414306774</v>
      </c>
      <c r="E30" s="24">
        <v>1500</v>
      </c>
      <c r="F30" s="25">
        <f>71088978.14+89370839.67</f>
        <v>160459817.81</v>
      </c>
      <c r="G30" s="24">
        <f>782+764</f>
        <v>1546</v>
      </c>
      <c r="H30" s="26">
        <f>68498922.48+92172376.38</f>
        <v>160671298.86000001</v>
      </c>
      <c r="I30" s="27">
        <f>Tabla1[[#This Row],[Física 
(E)]]/Tabla1[[#This Row],[Física
(C)]]</f>
        <v>1.03066666666667</v>
      </c>
      <c r="J30" s="28">
        <f>Tabla1[[#This Row],[Financiera 
 (F)]]/Tabla1[[#This Row],[Financiera
(D)]]</f>
        <v>1.0013179689026599</v>
      </c>
      <c r="K30" s="29"/>
      <c r="M30" s="61" t="s">
        <v>56</v>
      </c>
      <c r="N30" s="62"/>
      <c r="O30" s="62"/>
      <c r="P30" s="62"/>
      <c r="Q30" s="62"/>
      <c r="R30" s="62"/>
      <c r="S30" s="63"/>
    </row>
    <row r="31" spans="1:19" ht="56.25" customHeight="1">
      <c r="A31" s="30" t="s">
        <v>57</v>
      </c>
      <c r="B31" s="29" t="s">
        <v>58</v>
      </c>
      <c r="C31" s="31">
        <v>195</v>
      </c>
      <c r="D31" s="32">
        <v>37348935</v>
      </c>
      <c r="E31" s="33">
        <v>125</v>
      </c>
      <c r="F31" s="32">
        <f>6114409.83+7535672.77</f>
        <v>13650082.6</v>
      </c>
      <c r="G31" s="33">
        <v>185</v>
      </c>
      <c r="H31" s="34">
        <f>5943290.89+8305985.47</f>
        <v>14249276.359999999</v>
      </c>
      <c r="I31" s="35">
        <f>Tabla1[[#This Row],[Física 
(E)]]/Tabla1[[#This Row],[Física
(C)]]</f>
        <v>1.48</v>
      </c>
      <c r="J31" s="28">
        <f>Tabla1[[#This Row],[Financiera 
 (F)]]/Tabla1[[#This Row],[Financiera
(D)]]</f>
        <v>1.04389671312319</v>
      </c>
      <c r="K31" s="29"/>
      <c r="M31" s="36"/>
      <c r="N31" s="37"/>
      <c r="O31" s="37"/>
      <c r="P31" s="37"/>
      <c r="Q31" s="37"/>
      <c r="R31" s="37"/>
      <c r="S31" s="38"/>
    </row>
    <row r="32" spans="1:19" ht="88.5" customHeight="1">
      <c r="A32" s="39" t="s">
        <v>59</v>
      </c>
      <c r="B32" s="40" t="s">
        <v>60</v>
      </c>
      <c r="C32" s="41">
        <v>3</v>
      </c>
      <c r="D32" s="32">
        <v>15466938</v>
      </c>
      <c r="E32" s="41">
        <v>1</v>
      </c>
      <c r="F32" s="42">
        <f>2263568+2853568</f>
        <v>5117136</v>
      </c>
      <c r="G32" s="41">
        <v>1</v>
      </c>
      <c r="H32" s="32">
        <f>2306768+2959814.9</f>
        <v>5266582.9000000004</v>
      </c>
      <c r="I32" s="35">
        <f>Tabla1[[#This Row],[Física 
(E)]]/Tabla1[[#This Row],[Física
(C)]]</f>
        <v>1</v>
      </c>
      <c r="J32" s="28">
        <f>Tabla1[[#This Row],[Financiera 
 (F)]]/Tabla1[[#This Row],[Financiera
(D)]]</f>
        <v>1.02920518430622</v>
      </c>
      <c r="K32" s="29"/>
      <c r="M32" s="64"/>
      <c r="N32" s="65"/>
      <c r="O32" s="65"/>
      <c r="P32" s="65"/>
      <c r="Q32" s="65"/>
      <c r="R32" s="65"/>
      <c r="S32" s="66"/>
    </row>
    <row r="33" spans="1:11" ht="15.75">
      <c r="A33" s="48" t="s">
        <v>61</v>
      </c>
      <c r="B33" s="49"/>
      <c r="C33" s="49"/>
      <c r="D33" s="49"/>
      <c r="E33" s="49"/>
      <c r="F33" s="49"/>
      <c r="G33" s="49"/>
      <c r="H33" s="49"/>
      <c r="I33" s="49"/>
      <c r="J33" s="50"/>
      <c r="K33" s="4"/>
    </row>
    <row r="34" spans="1:11" ht="15.75">
      <c r="A34" s="67" t="s">
        <v>62</v>
      </c>
      <c r="B34" s="68"/>
      <c r="C34" s="68"/>
      <c r="D34" s="68"/>
      <c r="E34" s="68"/>
      <c r="F34" s="68"/>
      <c r="G34" s="68"/>
      <c r="H34" s="68"/>
      <c r="I34" s="68"/>
      <c r="J34" s="69"/>
    </row>
    <row r="35" spans="1:11" ht="46.5" customHeight="1">
      <c r="A35" s="43" t="s">
        <v>63</v>
      </c>
      <c r="B35" s="59" t="s">
        <v>64</v>
      </c>
      <c r="C35" s="59"/>
      <c r="D35" s="59"/>
      <c r="E35" s="59"/>
      <c r="F35" s="59"/>
      <c r="G35" s="59"/>
      <c r="H35" s="59"/>
      <c r="I35" s="59"/>
      <c r="J35" s="60"/>
    </row>
    <row r="36" spans="1:11" ht="85.5" customHeight="1">
      <c r="A36" s="43" t="s">
        <v>65</v>
      </c>
      <c r="B36" s="46" t="s">
        <v>66</v>
      </c>
      <c r="C36" s="46"/>
      <c r="D36" s="46"/>
      <c r="E36" s="46"/>
      <c r="F36" s="46"/>
      <c r="G36" s="46"/>
      <c r="H36" s="46"/>
      <c r="I36" s="46"/>
      <c r="J36" s="47"/>
    </row>
    <row r="37" spans="1:11" ht="36.75" customHeight="1">
      <c r="A37" s="43" t="s">
        <v>67</v>
      </c>
      <c r="B37" s="46" t="s">
        <v>68</v>
      </c>
      <c r="C37" s="46"/>
      <c r="D37" s="46"/>
      <c r="E37" s="46"/>
      <c r="F37" s="46"/>
      <c r="G37" s="46"/>
      <c r="H37" s="46"/>
      <c r="I37" s="46"/>
      <c r="J37" s="47"/>
    </row>
    <row r="38" spans="1:11" ht="36.75" customHeight="1">
      <c r="A38" s="43" t="s">
        <v>69</v>
      </c>
      <c r="B38" s="46" t="s">
        <v>70</v>
      </c>
      <c r="C38" s="46"/>
      <c r="D38" s="46"/>
      <c r="E38" s="46"/>
      <c r="F38" s="46"/>
      <c r="G38" s="46"/>
      <c r="H38" s="46"/>
      <c r="I38" s="46"/>
      <c r="J38" s="47"/>
    </row>
    <row r="39" spans="1:11" ht="37.5" customHeight="1">
      <c r="A39" s="43" t="s">
        <v>63</v>
      </c>
      <c r="B39" s="59" t="s">
        <v>71</v>
      </c>
      <c r="C39" s="59"/>
      <c r="D39" s="59"/>
      <c r="E39" s="59"/>
      <c r="F39" s="59"/>
      <c r="G39" s="59"/>
      <c r="H39" s="59"/>
      <c r="I39" s="59"/>
      <c r="J39" s="60"/>
    </row>
    <row r="40" spans="1:11" ht="55.9" customHeight="1">
      <c r="A40" s="43" t="s">
        <v>65</v>
      </c>
      <c r="B40" s="46" t="s">
        <v>72</v>
      </c>
      <c r="C40" s="46"/>
      <c r="D40" s="46"/>
      <c r="E40" s="46"/>
      <c r="F40" s="46"/>
      <c r="G40" s="46"/>
      <c r="H40" s="46"/>
      <c r="I40" s="46"/>
      <c r="J40" s="47"/>
    </row>
    <row r="41" spans="1:11" ht="50.25" customHeight="1">
      <c r="A41" s="43" t="s">
        <v>67</v>
      </c>
      <c r="B41" s="46" t="s">
        <v>73</v>
      </c>
      <c r="C41" s="46"/>
      <c r="D41" s="46"/>
      <c r="E41" s="46"/>
      <c r="F41" s="46"/>
      <c r="G41" s="46"/>
      <c r="H41" s="46"/>
      <c r="I41" s="46"/>
      <c r="J41" s="47"/>
    </row>
    <row r="42" spans="1:11" ht="48.75" customHeight="1">
      <c r="A42" s="43" t="s">
        <v>69</v>
      </c>
      <c r="B42" s="46" t="s">
        <v>74</v>
      </c>
      <c r="C42" s="46"/>
      <c r="D42" s="46"/>
      <c r="E42" s="46"/>
      <c r="F42" s="46"/>
      <c r="G42" s="46"/>
      <c r="H42" s="46"/>
      <c r="I42" s="46"/>
      <c r="J42" s="47"/>
    </row>
    <row r="43" spans="1:11" ht="29.25" customHeight="1">
      <c r="A43" s="43" t="s">
        <v>63</v>
      </c>
      <c r="B43" s="57" t="s">
        <v>75</v>
      </c>
      <c r="C43" s="57"/>
      <c r="D43" s="57"/>
      <c r="E43" s="57"/>
      <c r="F43" s="57"/>
      <c r="G43" s="57"/>
      <c r="H43" s="57"/>
      <c r="I43" s="57"/>
      <c r="J43" s="58"/>
    </row>
    <row r="44" spans="1:11" ht="38.25" customHeight="1">
      <c r="A44" s="43" t="s">
        <v>65</v>
      </c>
      <c r="B44" s="46" t="s">
        <v>76</v>
      </c>
      <c r="C44" s="46"/>
      <c r="D44" s="46"/>
      <c r="E44" s="46"/>
      <c r="F44" s="46"/>
      <c r="G44" s="46"/>
      <c r="H44" s="46"/>
      <c r="I44" s="46"/>
      <c r="J44" s="47"/>
    </row>
    <row r="45" spans="1:11" ht="32.25" customHeight="1">
      <c r="A45" s="43" t="s">
        <v>67</v>
      </c>
      <c r="B45" s="46" t="s">
        <v>77</v>
      </c>
      <c r="C45" s="46"/>
      <c r="D45" s="46"/>
      <c r="E45" s="46"/>
      <c r="F45" s="46"/>
      <c r="G45" s="46"/>
      <c r="H45" s="46"/>
      <c r="I45" s="46"/>
      <c r="J45" s="47"/>
    </row>
    <row r="46" spans="1:11" ht="41.25" customHeight="1">
      <c r="A46" s="43" t="s">
        <v>69</v>
      </c>
      <c r="B46" s="46" t="s">
        <v>70</v>
      </c>
      <c r="C46" s="46"/>
      <c r="D46" s="46"/>
      <c r="E46" s="46"/>
      <c r="F46" s="46"/>
      <c r="G46" s="46"/>
      <c r="H46" s="46"/>
      <c r="I46" s="46"/>
      <c r="J46" s="47"/>
    </row>
    <row r="47" spans="1:11" ht="15.75">
      <c r="A47" s="48" t="s">
        <v>78</v>
      </c>
      <c r="B47" s="49"/>
      <c r="C47" s="49"/>
      <c r="D47" s="49"/>
      <c r="E47" s="49"/>
      <c r="F47" s="49"/>
      <c r="G47" s="49"/>
      <c r="H47" s="49"/>
      <c r="I47" s="49"/>
      <c r="J47" s="50"/>
      <c r="K47" s="4"/>
    </row>
    <row r="48" spans="1:11" ht="27.75" customHeight="1">
      <c r="A48" s="51" t="s">
        <v>79</v>
      </c>
      <c r="B48" s="52"/>
      <c r="C48" s="52"/>
      <c r="D48" s="52"/>
      <c r="E48" s="52"/>
      <c r="F48" s="52"/>
      <c r="G48" s="52"/>
      <c r="H48" s="52"/>
      <c r="I48" s="52"/>
      <c r="J48" s="53"/>
    </row>
    <row r="49" spans="1:10" ht="51" customHeight="1">
      <c r="A49" s="54" t="s">
        <v>80</v>
      </c>
      <c r="B49" s="55"/>
      <c r="C49" s="55"/>
      <c r="D49" s="55"/>
      <c r="E49" s="55"/>
      <c r="F49" s="55"/>
      <c r="G49" s="55"/>
      <c r="H49" s="55"/>
      <c r="I49" s="55"/>
      <c r="J49" s="56"/>
    </row>
    <row r="50" spans="1:10" ht="19.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</row>
    <row r="51" spans="1:10">
      <c r="A51" s="44"/>
      <c r="B51" s="44"/>
      <c r="C51" s="44"/>
      <c r="D51" s="45" t="s">
        <v>81</v>
      </c>
      <c r="E51" s="45"/>
      <c r="F51" s="45"/>
      <c r="G51" s="44"/>
      <c r="H51" s="44"/>
      <c r="I51" s="44"/>
      <c r="J51" s="44"/>
    </row>
    <row r="52" spans="1:10">
      <c r="D52" s="1" t="s">
        <v>82</v>
      </c>
    </row>
    <row r="55" spans="1:10">
      <c r="C55" s="45"/>
      <c r="D55" s="45"/>
      <c r="E55" s="45"/>
    </row>
  </sheetData>
  <mergeCells count="59">
    <mergeCell ref="B2:J2"/>
    <mergeCell ref="B3:C3"/>
    <mergeCell ref="D3:H3"/>
    <mergeCell ref="B4:C4"/>
    <mergeCell ref="D4:H4"/>
    <mergeCell ref="A5:J5"/>
    <mergeCell ref="A6:J6"/>
    <mergeCell ref="A7:J7"/>
    <mergeCell ref="A8:J8"/>
    <mergeCell ref="B9:J9"/>
    <mergeCell ref="B10:J10"/>
    <mergeCell ref="B11:J11"/>
    <mergeCell ref="B12:J12"/>
    <mergeCell ref="B13:J13"/>
    <mergeCell ref="A14:J14"/>
    <mergeCell ref="C15:J15"/>
    <mergeCell ref="C16:J16"/>
    <mergeCell ref="C17:J17"/>
    <mergeCell ref="A18:J18"/>
    <mergeCell ref="B19:J19"/>
    <mergeCell ref="B20:J20"/>
    <mergeCell ref="B21:J21"/>
    <mergeCell ref="B22:J22"/>
    <mergeCell ref="A23:J23"/>
    <mergeCell ref="A24:J24"/>
    <mergeCell ref="A25:B25"/>
    <mergeCell ref="C25:E25"/>
    <mergeCell ref="F25:H25"/>
    <mergeCell ref="I25:J25"/>
    <mergeCell ref="A26:B26"/>
    <mergeCell ref="C26:E26"/>
    <mergeCell ref="F26:H26"/>
    <mergeCell ref="I26:J26"/>
    <mergeCell ref="A27:J27"/>
    <mergeCell ref="C28:D28"/>
    <mergeCell ref="E28:F28"/>
    <mergeCell ref="G28:H28"/>
    <mergeCell ref="I28:J28"/>
    <mergeCell ref="M30:S30"/>
    <mergeCell ref="M32:S32"/>
    <mergeCell ref="A33:J33"/>
    <mergeCell ref="A34:J34"/>
    <mergeCell ref="B35:J35"/>
    <mergeCell ref="B36:J36"/>
    <mergeCell ref="B37:J37"/>
    <mergeCell ref="B38:J38"/>
    <mergeCell ref="B39:J39"/>
    <mergeCell ref="B40:J40"/>
    <mergeCell ref="B41:J41"/>
    <mergeCell ref="B42:J42"/>
    <mergeCell ref="B43:J43"/>
    <mergeCell ref="B44:J44"/>
    <mergeCell ref="B45:J45"/>
    <mergeCell ref="C55:E55"/>
    <mergeCell ref="B46:J46"/>
    <mergeCell ref="A47:J47"/>
    <mergeCell ref="A48:J48"/>
    <mergeCell ref="A49:J49"/>
    <mergeCell ref="D51:F51"/>
  </mergeCells>
  <dataValidations count="16">
    <dataValidation allowBlank="1" sqref="A9" xr:uid="{00000000-0002-0000-0000-000000000000}"/>
    <dataValidation allowBlank="1" showInputMessage="1" showErrorMessage="1" prompt="¿En qué consiste el programa?" sqref="B20:J20" xr:uid="{00000000-0002-0000-0000-000001000000}"/>
    <dataValidation allowBlank="1" showInputMessage="1" showErrorMessage="1" prompt="¿A quién va dirigido el programa?, ¿qué característica tiene esta población que requiere ser beneficiada?" sqref="B21:J21" xr:uid="{00000000-0002-0000-0000-000002000000}"/>
    <dataValidation allowBlank="1" showInputMessage="1" showErrorMessage="1" prompt="Presupuesto del programa" sqref="A26:C26 F26" xr:uid="{00000000-0002-0000-0000-000003000000}"/>
    <dataValidation allowBlank="1" showInputMessage="1" showErrorMessage="1" prompt="Nombre de cada producto" sqref="A29 A32" xr:uid="{00000000-0002-0000-0000-000004000000}"/>
    <dataValidation allowBlank="1" showInputMessage="1" showErrorMessage="1" prompt="Monto presupuestado para el producto" sqref="D29 F29 D30:F32" xr:uid="{00000000-0002-0000-0000-000005000000}"/>
    <dataValidation allowBlank="1" showInputMessage="1" showErrorMessage="1" prompt="Meta anual del indicador" sqref="E29 C32 C29:C30" xr:uid="{00000000-0002-0000-0000-000006000000}"/>
    <dataValidation allowBlank="1" showInputMessage="1" showErrorMessage="1" prompt="Monto ejecutado en el trimestre" sqref="H32 H29:H30" xr:uid="{00000000-0002-0000-0000-000007000000}"/>
    <dataValidation allowBlank="1" showInputMessage="1" showErrorMessage="1" prompt="Nombre del producto" sqref="B35:J35" xr:uid="{00000000-0002-0000-0000-000008000000}"/>
    <dataValidation allowBlank="1" showInputMessage="1" showErrorMessage="1" prompt="¿En qué consiste el producto? su objetivo" sqref="B36:J36" xr:uid="{00000000-0002-0000-0000-000009000000}"/>
    <dataValidation allowBlank="1" showInputMessage="1" showErrorMessage="1" prompt="1. Describir lo plasmado en el presupuesto_x000a_2. Describir lo alcanzado en términos financieros y de producción " sqref="C37:J37" xr:uid="{00000000-0002-0000-0000-00000A000000}"/>
    <dataValidation allowBlank="1" showInputMessage="1" showErrorMessage="1" prompt="De existir desvío, explicar razones." sqref="B38:J38 B46:J46 B39:B45" xr:uid="{00000000-0002-0000-0000-00000B000000}"/>
    <dataValidation allowBlank="1" showInputMessage="1" showErrorMessage="1" prompt="Nombre del indicador" sqref="B29:B31" xr:uid="{00000000-0002-0000-0000-00000C000000}"/>
    <dataValidation allowBlank="1" showInputMessage="1" showErrorMessage="1" prompt="Meta alcanzada en el trimestre" sqref="G29:G32" xr:uid="{00000000-0002-0000-0000-00000D000000}"/>
    <dataValidation allowBlank="1" showInputMessage="1" showErrorMessage="1" prompt="Oportunidades de mejora identificadas" sqref="A49:J50" xr:uid="{00000000-0002-0000-0000-00000E000000}"/>
    <dataValidation allowBlank="1" showInputMessage="1" prompt="Nombre del capítulo" sqref="B9:J11" xr:uid="{00000000-0002-0000-0000-00000F000000}"/>
  </dataValidations>
  <pageMargins left="0.70866141732283505" right="0.70866141732283505" top="0.74803149606299202" bottom="0.74803149606299202" header="0.31496062992126" footer="0.31496062992126"/>
  <pageSetup scale="65" fitToHeight="0" orientation="portrait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Espaillat A.</dc:creator>
  <cp:keywords/>
  <dc:description/>
  <cp:lastModifiedBy/>
  <cp:revision/>
  <dcterms:created xsi:type="dcterms:W3CDTF">2021-03-22T15:50:00Z</dcterms:created>
  <dcterms:modified xsi:type="dcterms:W3CDTF">2026-07-16T14:44:27Z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0B0BD479E3674A7B9077B1C7068AD318_13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