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52FB1107-ED09-4D70-A76E-9216D4F80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RO DE BANCO NOVIEMBRE 2025" sheetId="21" r:id="rId1"/>
  </sheets>
  <definedNames>
    <definedName name="_xlnm.Print_Area" localSheetId="0">'LIBRO DE BANCO NOVIEMBRE 2025'!$A$1:$I$96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NOVIEMBRE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1" l="1"/>
  <c r="I11" i="21"/>
  <c r="I12" i="21" s="1"/>
  <c r="I13" i="21" s="1"/>
  <c r="I14" i="21" s="1"/>
  <c r="I15" i="21" s="1"/>
  <c r="I21" i="21"/>
  <c r="I22" i="21" s="1"/>
  <c r="I92" i="21"/>
  <c r="H90" i="21"/>
  <c r="G90" i="21"/>
  <c r="I88" i="21"/>
  <c r="I89" i="21" s="1"/>
  <c r="I90" i="21" s="1"/>
  <c r="H83" i="21"/>
  <c r="G83" i="21"/>
  <c r="I61" i="21"/>
  <c r="I62" i="21" s="1"/>
  <c r="I63" i="21" s="1"/>
  <c r="I64" i="21" s="1"/>
  <c r="I65" i="21" s="1"/>
  <c r="I66" i="21" s="1"/>
  <c r="I67" i="21" s="1"/>
  <c r="I68" i="21" s="1"/>
  <c r="I69" i="21" s="1"/>
  <c r="I70" i="21" s="1"/>
  <c r="I71" i="21" s="1"/>
  <c r="I72" i="21" s="1"/>
  <c r="I73" i="21" s="1"/>
  <c r="I74" i="21" s="1"/>
  <c r="H56" i="21"/>
  <c r="G56" i="2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H28" i="21"/>
  <c r="G28" i="21"/>
  <c r="I27" i="21"/>
  <c r="I28" i="21" s="1"/>
  <c r="H22" i="21"/>
  <c r="G22" i="21"/>
  <c r="H16" i="21"/>
  <c r="G16" i="21"/>
  <c r="I75" i="21" l="1"/>
  <c r="I76" i="21" s="1"/>
  <c r="I77" i="21" s="1"/>
  <c r="I78" i="21" s="1"/>
  <c r="I79" i="21" s="1"/>
  <c r="I80" i="21" s="1"/>
  <c r="I81" i="21" s="1"/>
  <c r="I82" i="21" s="1"/>
  <c r="I83" i="21" s="1"/>
  <c r="I56" i="21"/>
  <c r="G93" i="21"/>
  <c r="G94" i="21" s="1"/>
  <c r="I16" i="21"/>
  <c r="H93" i="21"/>
  <c r="H94" i="21" s="1"/>
  <c r="I93" i="21" l="1"/>
  <c r="I94" i="21" s="1"/>
</calcChain>
</file>

<file path=xl/sharedStrings.xml><?xml version="1.0" encoding="utf-8"?>
<sst xmlns="http://schemas.openxmlformats.org/spreadsheetml/2006/main" count="297" uniqueCount="64">
  <si>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</si>
  <si>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</si>
  <si>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</si>
  <si>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</si>
  <si>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</si>
  <si>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</si>
  <si>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</si>
  <si>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</si>
  <si>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</si>
  <si>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</si>
  <si>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</si>
  <si>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</si>
  <si>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</si>
  <si>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</si>
  <si>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</si>
  <si>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Transferencias</t>
  </si>
  <si>
    <t>Cta. Recursos de Captación Directa</t>
  </si>
  <si>
    <t>Cta. Recursos de Captación Directa - No. 2085001000 - DOP</t>
  </si>
  <si>
    <t>Cta. Recursos de Captación Directa - No. 2085001001 - DOP</t>
  </si>
  <si>
    <t>Cta. Recursos de Captación Directa -1001</t>
  </si>
  <si>
    <t>COMISIÓN MANEJO DE CUENTA</t>
  </si>
  <si>
    <t>9990002</t>
  </si>
  <si>
    <t>Banco de Reservas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</si>
  <si>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</si>
  <si>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</si>
  <si>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</si>
  <si>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</si>
  <si>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</si>
  <si>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BALANCE INICIAL</t>
  </si>
  <si>
    <t>Direccion Financiera</t>
  </si>
  <si>
    <t>BALANCE GENERAL</t>
  </si>
  <si>
    <t>9607579717</t>
  </si>
  <si>
    <t>314-000162-4</t>
  </si>
  <si>
    <t>MOVIMIENTOS TOTALES</t>
  </si>
  <si>
    <t>DEPARTAMENTO DE CONTABILIDAD</t>
  </si>
  <si>
    <t>CK</t>
  </si>
  <si>
    <t>Transferencia Automatica Recibida</t>
  </si>
  <si>
    <t>Asignación Cuota de Pago Débito</t>
  </si>
  <si>
    <t>COMISION MANEJO DE CUENTA</t>
  </si>
  <si>
    <t>COMISION</t>
  </si>
  <si>
    <t xml:space="preserve"> 0102520526</t>
  </si>
  <si>
    <t>DEP. EN CHEQUE SIN LIBRETA- AHO</t>
  </si>
  <si>
    <t>Transferencia Aut. Emitida AH DB</t>
  </si>
  <si>
    <t>LIBRO BANCOS AL 30 DE NOVIEMBRE DEL 2025</t>
  </si>
  <si>
    <t>005170030284</t>
  </si>
  <si>
    <t xml:space="preserve">NOM. TRANFERENCIA TESORERIA N </t>
  </si>
  <si>
    <t>NOM.</t>
  </si>
  <si>
    <t xml:space="preserve">CK PAGADO DE CAJA </t>
  </si>
  <si>
    <t>IMP.0.15-000001208</t>
  </si>
  <si>
    <t xml:space="preserve">IMPUESTO </t>
  </si>
  <si>
    <t>IMP.0.15-000001207</t>
  </si>
  <si>
    <t>61027</t>
  </si>
  <si>
    <t>61156</t>
  </si>
  <si>
    <t>61279</t>
  </si>
  <si>
    <t>61298</t>
  </si>
  <si>
    <t>Numero
Transacción</t>
  </si>
  <si>
    <t>04078</t>
  </si>
  <si>
    <t>656164</t>
  </si>
  <si>
    <t>1289</t>
  </si>
  <si>
    <t>656273</t>
  </si>
  <si>
    <t>656274</t>
  </si>
  <si>
    <t>659024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</si>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</sst>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family val="2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8"/>
    <xf numFmtId="0" fontId="2" fillId="0" borderId="8"/>
    <xf numFmtId="0" fontId="2" fillId="0" borderId="8"/>
    <xf numFmtId="0" fontId="2" fillId="0" borderId="8"/>
    <xf numFmtId="43" fontId="3" fillId="0" borderId="8" applyFont="0" applyFill="0" applyBorder="0" applyAlignment="0" applyProtection="0"/>
    <xf numFmtId="165" fontId="2" fillId="0" borderId="8" applyFont="0" applyFill="0" applyBorder="0" applyAlignment="0" applyProtection="0"/>
    <xf numFmtId="0" fontId="1" fillId="0" borderId="8"/>
    <xf numFmtId="43" fontId="1" fillId="0" borderId="8" applyFont="0" applyFill="0" applyBorder="0" applyAlignment="0" applyProtection="0"/>
    <xf numFmtId="0" fontId="1" fillId="0" borderId="8"/>
    <xf numFmtId="0" fontId="1" fillId="0" borderId="8"/>
    <xf numFmtId="0" fontId="1" fillId="0" borderId="8"/>
    <xf numFmtId="0" fontId="1" fillId="0" borderId="8"/>
    <xf numFmtId="165" fontId="1" fillId="0" borderId="8" applyFont="0" applyFill="0" applyBorder="0" applyAlignment="0" applyProtection="0"/>
    <xf numFmtId="43" fontId="1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4" fontId="4" fillId="4" borderId="9" xfId="2" applyNumberFormat="1" applyFont="1" applyFill="1" applyBorder="1" applyAlignment="1">
      <alignment horizontal="left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4" borderId="9" xfId="2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4" fontId="5" fillId="5" borderId="9" xfId="0" applyNumberFormat="1" applyFont="1" applyFill="1" applyBorder="1" applyAlignment="1">
      <alignment vertical="center"/>
    </xf>
    <xf numFmtId="4" fontId="6" fillId="4" borderId="9" xfId="0" applyNumberFormat="1" applyFont="1" applyFill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 wrapText="1"/>
    </xf>
    <xf numFmtId="4" fontId="5" fillId="5" borderId="9" xfId="0" applyNumberFormat="1" applyFont="1" applyFill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43" fontId="9" fillId="4" borderId="9" xfId="14" applyFont="1" applyFill="1" applyBorder="1" applyAlignment="1">
      <alignment horizontal="right" vertical="center"/>
    </xf>
    <xf numFmtId="43" fontId="6" fillId="0" borderId="9" xfId="14" applyFont="1" applyBorder="1" applyAlignment="1">
      <alignment horizontal="right" vertical="center"/>
    </xf>
    <xf numFmtId="43" fontId="14" fillId="4" borderId="9" xfId="14" applyFont="1" applyFill="1" applyBorder="1" applyAlignment="1">
      <alignment horizontal="right" vertical="center"/>
    </xf>
    <xf numFmtId="14" fontId="4" fillId="0" borderId="9" xfId="0" applyNumberFormat="1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left" vertical="center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3" fontId="13" fillId="0" borderId="9" xfId="14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43" fontId="5" fillId="5" borderId="9" xfId="14" applyFont="1" applyFill="1" applyBorder="1" applyAlignment="1">
      <alignment vertical="center"/>
    </xf>
    <xf numFmtId="43" fontId="5" fillId="5" borderId="9" xfId="14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vertical="center" shrinkToFit="1"/>
    </xf>
    <xf numFmtId="4" fontId="8" fillId="4" borderId="9" xfId="0" applyNumberFormat="1" applyFont="1" applyFill="1" applyBorder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4" fontId="4" fillId="4" borderId="9" xfId="0" applyNumberFormat="1" applyFont="1" applyFill="1" applyBorder="1" applyAlignment="1">
      <alignment horizontal="left" vertical="center" shrinkToFit="1"/>
    </xf>
    <xf numFmtId="4" fontId="6" fillId="0" borderId="9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1" fontId="4" fillId="0" borderId="9" xfId="0" applyNumberFormat="1" applyFont="1" applyBorder="1" applyAlignment="1">
      <alignment horizontal="center" shrinkToFit="1"/>
    </xf>
    <xf numFmtId="1" fontId="9" fillId="4" borderId="9" xfId="0" applyNumberFormat="1" applyFont="1" applyFill="1" applyBorder="1" applyAlignment="1">
      <alignment horizontal="center" shrinkToFit="1"/>
    </xf>
    <xf numFmtId="1" fontId="4" fillId="0" borderId="0" xfId="0" applyNumberFormat="1" applyFont="1" applyAlignment="1">
      <alignment horizontal="center" shrinkToFit="1"/>
    </xf>
    <xf numFmtId="0" fontId="4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</cellXfs>
  <cellStyles count="15">
    <cellStyle name="Millares" xfId="14" builtinId="3"/>
    <cellStyle name="Millares 2" xfId="5" xr:uid="{00000000-0005-0000-0000-000001000000}"/>
    <cellStyle name="Millares 3" xfId="6" xr:uid="{00000000-0005-0000-0000-000002000000}"/>
    <cellStyle name="Millares 3 2" xfId="13" xr:uid="{00000000-0005-0000-0000-000003000000}"/>
    <cellStyle name="Millares 4" xfId="8" xr:uid="{00000000-0005-0000-0000-000004000000}"/>
    <cellStyle name="Normal" xfId="0" builtinId="0"/>
    <cellStyle name="Normal 2" xfId="2" xr:uid="{00000000-0005-0000-0000-000006000000}"/>
    <cellStyle name="Normal 2 2" xfId="4" xr:uid="{00000000-0005-0000-0000-000007000000}"/>
    <cellStyle name="Normal 2 2 2" xfId="12" xr:uid="{00000000-0005-0000-0000-000008000000}"/>
    <cellStyle name="Normal 2 3" xfId="10" xr:uid="{00000000-0005-0000-0000-000009000000}"/>
    <cellStyle name="Normal 3" xfId="3" xr:uid="{00000000-0005-0000-0000-00000A000000}"/>
    <cellStyle name="Normal 3 2" xfId="11" xr:uid="{00000000-0005-0000-0000-00000B000000}"/>
    <cellStyle name="Normal 4" xfId="1" xr:uid="{00000000-0005-0000-0000-00000C000000}"/>
    <cellStyle name="Normal 4 2" xfId="9" xr:uid="{00000000-0005-0000-0000-00000D000000}"/>
    <cellStyle name="Normal 5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D1C1C-930F-41E1-90FC-3D3C5620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6EEC-F5D5-4B82-8D10-766150F6ED66}">
  <sheetPr>
    <pageSetUpPr fitToPage="1"/>
  </sheetPr>
  <dimension ref="A1:I98"/>
  <sheetViews>
    <sheetView showGridLines="0" tabSelected="1" zoomScaleNormal="100" zoomScaleSheetLayoutView="100" workbookViewId="0">
      <selection activeCell="C106" sqref="C106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47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71"/>
      <c r="B1" s="71"/>
      <c r="C1" s="71"/>
      <c r="D1" s="71"/>
      <c r="E1" s="71"/>
      <c r="F1" s="71"/>
      <c r="G1" s="71"/>
      <c r="H1" s="71"/>
      <c r="I1" s="71"/>
    </row>
    <row r="2" spans="1:9" ht="15.95" customHeight="1">
      <c r="A2" s="72" t="s">
        <v>29</v>
      </c>
      <c r="B2" s="73"/>
      <c r="C2" s="73"/>
      <c r="D2" s="73"/>
      <c r="E2" s="73"/>
      <c r="F2" s="73"/>
      <c r="G2" s="73"/>
      <c r="H2" s="73"/>
      <c r="I2" s="74"/>
    </row>
    <row r="3" spans="1:9" ht="16.149999999999999" customHeight="1">
      <c r="A3" s="75" t="s">
        <v>34</v>
      </c>
      <c r="B3" s="76"/>
      <c r="C3" s="76"/>
      <c r="D3" s="76"/>
      <c r="E3" s="76"/>
      <c r="F3" s="76"/>
      <c r="G3" s="76"/>
      <c r="H3" s="76"/>
      <c r="I3" s="76"/>
    </row>
    <row r="4" spans="1:9" ht="16.149999999999999" customHeight="1">
      <c r="A4" s="77" t="s">
        <v>43</v>
      </c>
      <c r="B4" s="78"/>
      <c r="C4" s="78"/>
      <c r="D4" s="78"/>
      <c r="E4" s="78"/>
      <c r="F4" s="78"/>
      <c r="G4" s="78"/>
      <c r="H4" s="78"/>
      <c r="I4" s="79"/>
    </row>
    <row r="5" spans="1:9" ht="16.149999999999999" customHeight="1">
      <c r="A5" s="80" t="s">
        <v>1</v>
      </c>
      <c r="B5" s="78"/>
      <c r="C5" s="78"/>
      <c r="D5" s="78"/>
      <c r="E5" s="78"/>
      <c r="F5" s="78"/>
      <c r="G5" s="78"/>
      <c r="H5" s="78"/>
      <c r="I5" s="79"/>
    </row>
    <row r="6" spans="1:9" ht="16.149999999999999" customHeight="1">
      <c r="A6" s="26"/>
      <c r="B6" s="2"/>
      <c r="C6" s="48"/>
      <c r="D6" s="2"/>
      <c r="E6" s="2"/>
      <c r="F6" s="2"/>
      <c r="G6" s="2"/>
      <c r="H6" s="2"/>
      <c r="I6" s="2"/>
    </row>
    <row r="7" spans="1:9" ht="19.899999999999999" customHeight="1">
      <c r="A7" s="69" t="s">
        <v>12</v>
      </c>
      <c r="B7" s="70"/>
      <c r="C7" s="70"/>
      <c r="D7" s="70"/>
      <c r="E7" s="70"/>
      <c r="F7" s="70"/>
      <c r="G7" s="70"/>
      <c r="H7" s="70"/>
      <c r="I7" s="70"/>
    </row>
    <row r="8" spans="1:9" ht="27" customHeight="1">
      <c r="A8" s="14" t="s">
        <v>2</v>
      </c>
      <c r="B8" s="15" t="s">
        <v>3</v>
      </c>
      <c r="C8" s="49" t="s">
        <v>4</v>
      </c>
      <c r="D8" s="14" t="s">
        <v>5</v>
      </c>
      <c r="E8" s="14" t="s">
        <v>6</v>
      </c>
      <c r="F8" s="14" t="s">
        <v>55</v>
      </c>
      <c r="G8" s="15" t="s">
        <v>7</v>
      </c>
      <c r="H8" s="14" t="s">
        <v>8</v>
      </c>
      <c r="I8" s="14" t="s">
        <v>9</v>
      </c>
    </row>
    <row r="9" spans="1:9" ht="15.95" customHeight="1">
      <c r="A9" s="31" t="s">
        <v>13</v>
      </c>
      <c r="B9" s="32" t="s">
        <v>28</v>
      </c>
      <c r="C9" s="50"/>
      <c r="D9" s="33"/>
      <c r="E9" s="34"/>
      <c r="F9" s="35"/>
      <c r="G9" s="36"/>
      <c r="H9" s="36">
        <v>0</v>
      </c>
      <c r="I9" s="29">
        <v>26201.09</v>
      </c>
    </row>
    <row r="10" spans="1:9" ht="15.95" customHeight="1">
      <c r="A10" s="3" t="s">
        <v>13</v>
      </c>
      <c r="B10" s="4" t="s">
        <v>22</v>
      </c>
      <c r="C10" s="51" t="s">
        <v>45</v>
      </c>
      <c r="D10" s="5">
        <v>45975</v>
      </c>
      <c r="E10" s="6" t="s">
        <v>46</v>
      </c>
      <c r="F10" s="57">
        <v>4524000000018</v>
      </c>
      <c r="G10" s="7">
        <v>38131.040000000001</v>
      </c>
      <c r="H10" s="7">
        <v>0</v>
      </c>
      <c r="I10" s="7">
        <f>I9+G10-H10</f>
        <v>64332.130000000005</v>
      </c>
    </row>
    <row r="11" spans="1:9" ht="15.95" customHeight="1">
      <c r="A11" s="3" t="s">
        <v>13</v>
      </c>
      <c r="B11" s="4" t="s">
        <v>22</v>
      </c>
      <c r="C11" s="51" t="s">
        <v>47</v>
      </c>
      <c r="D11" s="5">
        <v>45981</v>
      </c>
      <c r="E11" s="6" t="s">
        <v>35</v>
      </c>
      <c r="F11" s="58">
        <v>1208</v>
      </c>
      <c r="G11" s="7">
        <v>0</v>
      </c>
      <c r="H11" s="7">
        <v>31630.36</v>
      </c>
      <c r="I11" s="7">
        <f t="shared" ref="I11:I15" si="0">I10+G11-H11</f>
        <v>32701.770000000004</v>
      </c>
    </row>
    <row r="12" spans="1:9" ht="15.95" customHeight="1">
      <c r="A12" s="3" t="s">
        <v>13</v>
      </c>
      <c r="B12" s="4" t="s">
        <v>22</v>
      </c>
      <c r="C12" s="51" t="s">
        <v>48</v>
      </c>
      <c r="D12" s="5">
        <v>45982</v>
      </c>
      <c r="E12" s="6" t="s">
        <v>49</v>
      </c>
      <c r="F12" s="58">
        <v>4524000043997</v>
      </c>
      <c r="G12" s="7">
        <v>0</v>
      </c>
      <c r="H12" s="7">
        <v>47.45</v>
      </c>
      <c r="I12" s="7">
        <f t="shared" si="0"/>
        <v>32654.320000000003</v>
      </c>
    </row>
    <row r="13" spans="1:9" ht="15.95" customHeight="1">
      <c r="A13" s="3" t="s">
        <v>13</v>
      </c>
      <c r="B13" s="4" t="s">
        <v>22</v>
      </c>
      <c r="C13" s="51" t="s">
        <v>47</v>
      </c>
      <c r="D13" s="5">
        <v>45982</v>
      </c>
      <c r="E13" s="6" t="s">
        <v>35</v>
      </c>
      <c r="F13" s="59">
        <v>1207</v>
      </c>
      <c r="G13" s="7">
        <v>0</v>
      </c>
      <c r="H13" s="7">
        <v>4300</v>
      </c>
      <c r="I13" s="7">
        <f t="shared" si="0"/>
        <v>28354.320000000003</v>
      </c>
    </row>
    <row r="14" spans="1:9" ht="15.95" customHeight="1">
      <c r="A14" s="3" t="s">
        <v>13</v>
      </c>
      <c r="B14" s="4" t="s">
        <v>22</v>
      </c>
      <c r="C14" s="51" t="s">
        <v>50</v>
      </c>
      <c r="D14" s="5">
        <v>45985</v>
      </c>
      <c r="E14" s="6" t="s">
        <v>49</v>
      </c>
      <c r="F14" s="58">
        <v>4524000066023</v>
      </c>
      <c r="G14" s="7">
        <v>0</v>
      </c>
      <c r="H14" s="7">
        <v>6.45</v>
      </c>
      <c r="I14" s="7">
        <f t="shared" si="0"/>
        <v>28347.870000000003</v>
      </c>
    </row>
    <row r="15" spans="1:9" ht="16.149999999999999" customHeight="1">
      <c r="A15" s="3" t="s">
        <v>13</v>
      </c>
      <c r="B15" s="4" t="s">
        <v>22</v>
      </c>
      <c r="C15" s="51" t="s">
        <v>38</v>
      </c>
      <c r="D15" s="5">
        <v>45989</v>
      </c>
      <c r="E15" s="6" t="s">
        <v>39</v>
      </c>
      <c r="F15" s="58" t="s">
        <v>21</v>
      </c>
      <c r="G15" s="7">
        <v>0</v>
      </c>
      <c r="H15" s="7">
        <v>175</v>
      </c>
      <c r="I15" s="7">
        <f t="shared" si="0"/>
        <v>28172.870000000003</v>
      </c>
    </row>
    <row r="16" spans="1:9" ht="25.15" customHeight="1">
      <c r="A16" s="64" t="s">
        <v>11</v>
      </c>
      <c r="B16" s="65"/>
      <c r="C16" s="65"/>
      <c r="D16" s="65"/>
      <c r="E16" s="65"/>
      <c r="F16" s="66"/>
      <c r="G16" s="20">
        <f>SUM(G15:G15)</f>
        <v>0</v>
      </c>
      <c r="H16" s="20">
        <f>SUM(H15:H15)</f>
        <v>175</v>
      </c>
      <c r="I16" s="23">
        <f>I15</f>
        <v>28172.870000000003</v>
      </c>
    </row>
    <row r="17" spans="1:9" ht="15.75" customHeight="1">
      <c r="B17" s="8"/>
      <c r="C17" s="53"/>
      <c r="H17" s="8"/>
      <c r="I17" s="10"/>
    </row>
    <row r="18" spans="1:9" ht="19.899999999999999" customHeight="1">
      <c r="A18" s="69" t="s">
        <v>0</v>
      </c>
      <c r="B18" s="69"/>
      <c r="C18" s="69"/>
      <c r="D18" s="69"/>
      <c r="E18" s="69"/>
      <c r="F18" s="69"/>
      <c r="G18" s="69"/>
      <c r="H18" s="69"/>
      <c r="I18" s="69"/>
    </row>
    <row r="19" spans="1:9" ht="27" customHeight="1">
      <c r="A19" s="14" t="s">
        <v>2</v>
      </c>
      <c r="B19" s="15" t="s">
        <v>3</v>
      </c>
      <c r="C19" s="49" t="s">
        <v>4</v>
      </c>
      <c r="D19" s="14" t="s">
        <v>5</v>
      </c>
      <c r="E19" s="14" t="s">
        <v>6</v>
      </c>
      <c r="F19" s="14" t="s">
        <v>55</v>
      </c>
      <c r="G19" s="15" t="s">
        <v>7</v>
      </c>
      <c r="H19" s="14" t="s">
        <v>8</v>
      </c>
      <c r="I19" s="14" t="s">
        <v>9</v>
      </c>
    </row>
    <row r="20" spans="1:9" ht="15.95" customHeight="1">
      <c r="A20" s="31" t="s">
        <v>10</v>
      </c>
      <c r="B20" s="32" t="s">
        <v>28</v>
      </c>
      <c r="C20" s="50"/>
      <c r="D20" s="33"/>
      <c r="E20" s="34"/>
      <c r="F20" s="35"/>
      <c r="G20" s="36"/>
      <c r="H20" s="36">
        <v>0</v>
      </c>
      <c r="I20" s="29">
        <v>7.6799999999998363</v>
      </c>
    </row>
    <row r="21" spans="1:9" ht="16.149999999999999" customHeight="1">
      <c r="A21" s="3" t="s">
        <v>10</v>
      </c>
      <c r="B21" s="4" t="s">
        <v>22</v>
      </c>
      <c r="C21" s="54" t="s">
        <v>38</v>
      </c>
      <c r="D21" s="5">
        <v>45989</v>
      </c>
      <c r="E21" s="11" t="s">
        <v>39</v>
      </c>
      <c r="F21" s="12" t="s">
        <v>21</v>
      </c>
      <c r="G21" s="7">
        <v>0</v>
      </c>
      <c r="H21" s="7">
        <v>7.68</v>
      </c>
      <c r="I21" s="7">
        <f>I20+G21-H21</f>
        <v>-1.6342482922482304E-13</v>
      </c>
    </row>
    <row r="22" spans="1:9" ht="25.15" customHeight="1">
      <c r="A22" s="64" t="s">
        <v>11</v>
      </c>
      <c r="B22" s="81"/>
      <c r="C22" s="81"/>
      <c r="D22" s="81"/>
      <c r="E22" s="81"/>
      <c r="F22" s="82"/>
      <c r="G22" s="20">
        <f>SUM(G21:G21)</f>
        <v>0</v>
      </c>
      <c r="H22" s="20">
        <f>SUM(H21:H21)</f>
        <v>7.68</v>
      </c>
      <c r="I22" s="23">
        <f>I21</f>
        <v>-1.6342482922482304E-13</v>
      </c>
    </row>
    <row r="23" spans="1:9" ht="15.75" customHeight="1">
      <c r="B23" s="8"/>
      <c r="C23" s="53"/>
      <c r="G23" s="13"/>
      <c r="H23" s="8"/>
      <c r="I23" s="10"/>
    </row>
    <row r="24" spans="1:9" ht="19.899999999999999" customHeight="1">
      <c r="A24" s="69" t="s">
        <v>14</v>
      </c>
      <c r="B24" s="70"/>
      <c r="C24" s="70"/>
      <c r="D24" s="70"/>
      <c r="E24" s="70"/>
      <c r="F24" s="70"/>
      <c r="G24" s="70"/>
      <c r="H24" s="70"/>
      <c r="I24" s="70"/>
    </row>
    <row r="25" spans="1:9" ht="27" customHeight="1">
      <c r="A25" s="14" t="s">
        <v>2</v>
      </c>
      <c r="B25" s="15" t="s">
        <v>3</v>
      </c>
      <c r="C25" s="49" t="s">
        <v>4</v>
      </c>
      <c r="D25" s="14" t="s">
        <v>5</v>
      </c>
      <c r="E25" s="14" t="s">
        <v>6</v>
      </c>
      <c r="F25" s="14" t="s">
        <v>55</v>
      </c>
      <c r="G25" s="15" t="s">
        <v>7</v>
      </c>
      <c r="H25" s="14" t="s">
        <v>8</v>
      </c>
      <c r="I25" s="14" t="s">
        <v>9</v>
      </c>
    </row>
    <row r="26" spans="1:9" ht="15.95" customHeight="1">
      <c r="A26" s="31" t="s">
        <v>32</v>
      </c>
      <c r="B26" s="32" t="s">
        <v>28</v>
      </c>
      <c r="C26" s="50"/>
      <c r="D26" s="33"/>
      <c r="E26" s="34"/>
      <c r="F26" s="35"/>
      <c r="G26" s="36"/>
      <c r="H26" s="36">
        <v>0</v>
      </c>
      <c r="I26" s="29">
        <v>67194.880000000005</v>
      </c>
    </row>
    <row r="27" spans="1:9" ht="16.149999999999999" customHeight="1">
      <c r="A27" s="3" t="s">
        <v>32</v>
      </c>
      <c r="B27" s="25" t="s">
        <v>22</v>
      </c>
      <c r="C27" s="55" t="s">
        <v>20</v>
      </c>
      <c r="D27" s="16">
        <v>45989</v>
      </c>
      <c r="E27" s="17" t="s">
        <v>39</v>
      </c>
      <c r="F27" s="18" t="s">
        <v>21</v>
      </c>
      <c r="G27" s="19">
        <v>0</v>
      </c>
      <c r="H27" s="19">
        <v>175</v>
      </c>
      <c r="I27" s="7">
        <f>I26+G27-H27</f>
        <v>67019.88</v>
      </c>
    </row>
    <row r="28" spans="1:9" ht="25.15" customHeight="1">
      <c r="A28" s="64" t="s">
        <v>11</v>
      </c>
      <c r="B28" s="65"/>
      <c r="C28" s="65"/>
      <c r="D28" s="65"/>
      <c r="E28" s="65"/>
      <c r="F28" s="66"/>
      <c r="G28" s="20">
        <f>SUM(G27:G27)</f>
        <v>0</v>
      </c>
      <c r="H28" s="20">
        <f>SUM(H27:H27)</f>
        <v>175</v>
      </c>
      <c r="I28" s="20">
        <f>+I27</f>
        <v>67019.88</v>
      </c>
    </row>
    <row r="29" spans="1:9" ht="15.75" customHeight="1">
      <c r="A29" s="8"/>
      <c r="B29" s="9"/>
      <c r="G29" s="8"/>
      <c r="H29" s="10"/>
    </row>
    <row r="30" spans="1:9" ht="19.899999999999999" customHeight="1">
      <c r="A30" s="69" t="s">
        <v>17</v>
      </c>
      <c r="B30" s="70"/>
      <c r="C30" s="70"/>
      <c r="D30" s="70"/>
      <c r="E30" s="70"/>
      <c r="F30" s="70"/>
      <c r="G30" s="70"/>
      <c r="H30" s="70"/>
      <c r="I30" s="70"/>
    </row>
    <row r="31" spans="1:9" ht="27" customHeight="1">
      <c r="A31" s="14" t="s">
        <v>2</v>
      </c>
      <c r="B31" s="15" t="s">
        <v>3</v>
      </c>
      <c r="C31" s="49" t="s">
        <v>4</v>
      </c>
      <c r="D31" s="14" t="s">
        <v>5</v>
      </c>
      <c r="E31" s="14" t="s">
        <v>6</v>
      </c>
      <c r="F31" s="14" t="s">
        <v>55</v>
      </c>
      <c r="G31" s="15" t="s">
        <v>7</v>
      </c>
      <c r="H31" s="14" t="s">
        <v>8</v>
      </c>
      <c r="I31" s="14" t="s">
        <v>9</v>
      </c>
    </row>
    <row r="32" spans="1:9" ht="15.95" customHeight="1">
      <c r="A32" s="31">
        <v>2085001000</v>
      </c>
      <c r="B32" s="32" t="s">
        <v>28</v>
      </c>
      <c r="C32" s="50"/>
      <c r="D32" s="33"/>
      <c r="E32" s="34"/>
      <c r="F32" s="35"/>
      <c r="G32" s="36"/>
      <c r="H32" s="36">
        <v>0</v>
      </c>
      <c r="I32" s="29">
        <v>16764033.010000002</v>
      </c>
    </row>
    <row r="33" spans="1:9" ht="16.149999999999999" customHeight="1">
      <c r="A33" s="44">
        <v>2085001000</v>
      </c>
      <c r="B33" s="45" t="s">
        <v>16</v>
      </c>
      <c r="C33" s="56" t="s">
        <v>36</v>
      </c>
      <c r="D33" s="38">
        <v>45964</v>
      </c>
      <c r="E33" s="60" t="s">
        <v>36</v>
      </c>
      <c r="F33" s="39" t="s">
        <v>40</v>
      </c>
      <c r="G33" s="46">
        <v>499675.16</v>
      </c>
      <c r="H33" s="40">
        <v>0</v>
      </c>
      <c r="I33" s="40">
        <f>I32+G33-H33</f>
        <v>17263708.170000002</v>
      </c>
    </row>
    <row r="34" spans="1:9" ht="16.149999999999999" customHeight="1">
      <c r="A34" s="44">
        <v>2085001000</v>
      </c>
      <c r="B34" s="45" t="s">
        <v>16</v>
      </c>
      <c r="C34" s="56" t="s">
        <v>36</v>
      </c>
      <c r="D34" s="30">
        <v>38660</v>
      </c>
      <c r="E34" s="60" t="s">
        <v>36</v>
      </c>
      <c r="F34" s="39" t="s">
        <v>40</v>
      </c>
      <c r="G34" s="40">
        <v>30496.26</v>
      </c>
      <c r="H34" s="46">
        <v>0</v>
      </c>
      <c r="I34" s="40">
        <f t="shared" ref="I34:I55" si="1">I33+G34-H34</f>
        <v>17294204.430000003</v>
      </c>
    </row>
    <row r="35" spans="1:9" ht="16.149999999999999" customHeight="1">
      <c r="A35" s="44">
        <v>2085001000</v>
      </c>
      <c r="B35" s="45" t="s">
        <v>16</v>
      </c>
      <c r="C35" s="56" t="s">
        <v>36</v>
      </c>
      <c r="D35" s="30">
        <v>45966</v>
      </c>
      <c r="E35" s="60" t="s">
        <v>36</v>
      </c>
      <c r="F35" s="39" t="s">
        <v>40</v>
      </c>
      <c r="G35" s="40">
        <v>205456</v>
      </c>
      <c r="H35" s="46">
        <v>0</v>
      </c>
      <c r="I35" s="40">
        <f t="shared" si="1"/>
        <v>17499660.430000003</v>
      </c>
    </row>
    <row r="36" spans="1:9" ht="16.149999999999999" customHeight="1">
      <c r="A36" s="44">
        <v>2085001000</v>
      </c>
      <c r="B36" s="45" t="s">
        <v>16</v>
      </c>
      <c r="C36" s="56" t="s">
        <v>36</v>
      </c>
      <c r="D36" s="38">
        <v>45967</v>
      </c>
      <c r="E36" s="60" t="s">
        <v>36</v>
      </c>
      <c r="F36" s="39" t="s">
        <v>40</v>
      </c>
      <c r="G36" s="40">
        <v>176679.03</v>
      </c>
      <c r="H36" s="46">
        <v>0</v>
      </c>
      <c r="I36" s="40">
        <f t="shared" si="1"/>
        <v>17676339.460000005</v>
      </c>
    </row>
    <row r="37" spans="1:9" ht="16.149999999999999" customHeight="1">
      <c r="A37" s="44">
        <v>2085001000</v>
      </c>
      <c r="B37" s="45" t="s">
        <v>16</v>
      </c>
      <c r="C37" s="56" t="s">
        <v>36</v>
      </c>
      <c r="D37" s="38">
        <v>45968</v>
      </c>
      <c r="E37" s="60" t="s">
        <v>36</v>
      </c>
      <c r="F37" s="39" t="s">
        <v>40</v>
      </c>
      <c r="G37" s="40">
        <v>106422.77</v>
      </c>
      <c r="H37" s="46">
        <v>0</v>
      </c>
      <c r="I37" s="40">
        <f t="shared" si="1"/>
        <v>17782762.230000004</v>
      </c>
    </row>
    <row r="38" spans="1:9" ht="16.149999999999999" customHeight="1">
      <c r="A38" s="44">
        <v>2085001000</v>
      </c>
      <c r="B38" s="45" t="s">
        <v>16</v>
      </c>
      <c r="C38" s="56" t="s">
        <v>36</v>
      </c>
      <c r="D38" s="38">
        <v>45972</v>
      </c>
      <c r="E38" s="60" t="s">
        <v>36</v>
      </c>
      <c r="F38" s="39" t="s">
        <v>40</v>
      </c>
      <c r="G38" s="46">
        <v>527196.6</v>
      </c>
      <c r="H38" s="46">
        <v>0</v>
      </c>
      <c r="I38" s="40">
        <f t="shared" si="1"/>
        <v>18309958.830000006</v>
      </c>
    </row>
    <row r="39" spans="1:9" ht="16.149999999999999" customHeight="1">
      <c r="A39" s="44">
        <v>2085001000</v>
      </c>
      <c r="B39" s="45" t="s">
        <v>16</v>
      </c>
      <c r="C39" s="56" t="s">
        <v>36</v>
      </c>
      <c r="D39" s="38">
        <v>45973</v>
      </c>
      <c r="E39" s="60" t="s">
        <v>36</v>
      </c>
      <c r="F39" s="39" t="s">
        <v>40</v>
      </c>
      <c r="G39" s="40">
        <v>123000</v>
      </c>
      <c r="H39" s="46">
        <v>0</v>
      </c>
      <c r="I39" s="40">
        <f t="shared" si="1"/>
        <v>18432958.830000006</v>
      </c>
    </row>
    <row r="40" spans="1:9" ht="16.149999999999999" customHeight="1">
      <c r="A40" s="44">
        <v>2085001000</v>
      </c>
      <c r="B40" s="45" t="s">
        <v>16</v>
      </c>
      <c r="C40" s="56" t="s">
        <v>37</v>
      </c>
      <c r="D40" s="38">
        <v>45974</v>
      </c>
      <c r="E40" s="60" t="s">
        <v>37</v>
      </c>
      <c r="F40" s="39" t="s">
        <v>51</v>
      </c>
      <c r="G40" s="40">
        <v>0</v>
      </c>
      <c r="H40" s="46">
        <v>38131.040000000001</v>
      </c>
      <c r="I40" s="40">
        <f t="shared" si="1"/>
        <v>18394827.790000007</v>
      </c>
    </row>
    <row r="41" spans="1:9" ht="16.149999999999999" customHeight="1">
      <c r="A41" s="44">
        <v>2085001000</v>
      </c>
      <c r="B41" s="45" t="s">
        <v>16</v>
      </c>
      <c r="C41" s="56" t="s">
        <v>36</v>
      </c>
      <c r="D41" s="38">
        <v>45974</v>
      </c>
      <c r="E41" s="60" t="s">
        <v>36</v>
      </c>
      <c r="F41" s="39" t="s">
        <v>40</v>
      </c>
      <c r="G41" s="46">
        <v>62375.43</v>
      </c>
      <c r="H41" s="46">
        <v>0</v>
      </c>
      <c r="I41" s="40">
        <f t="shared" si="1"/>
        <v>18457203.220000006</v>
      </c>
    </row>
    <row r="42" spans="1:9" ht="16.149999999999999" customHeight="1">
      <c r="A42" s="44">
        <v>2085001000</v>
      </c>
      <c r="B42" s="45" t="s">
        <v>16</v>
      </c>
      <c r="C42" s="56" t="s">
        <v>36</v>
      </c>
      <c r="D42" s="38">
        <v>45975</v>
      </c>
      <c r="E42" s="60" t="s">
        <v>36</v>
      </c>
      <c r="F42" s="39" t="s">
        <v>40</v>
      </c>
      <c r="G42" s="40">
        <v>35693</v>
      </c>
      <c r="H42" s="46">
        <v>0</v>
      </c>
      <c r="I42" s="40">
        <f t="shared" si="1"/>
        <v>18492896.220000006</v>
      </c>
    </row>
    <row r="43" spans="1:9" ht="16.149999999999999" customHeight="1">
      <c r="A43" s="44">
        <v>2085001000</v>
      </c>
      <c r="B43" s="45" t="s">
        <v>16</v>
      </c>
      <c r="C43" s="56" t="s">
        <v>36</v>
      </c>
      <c r="D43" s="38">
        <v>45978</v>
      </c>
      <c r="E43" s="60" t="s">
        <v>36</v>
      </c>
      <c r="F43" s="39" t="s">
        <v>40</v>
      </c>
      <c r="G43" s="40">
        <v>3124407</v>
      </c>
      <c r="H43" s="46">
        <v>0</v>
      </c>
      <c r="I43" s="40">
        <f t="shared" si="1"/>
        <v>21617303.220000006</v>
      </c>
    </row>
    <row r="44" spans="1:9" ht="16.149999999999999" customHeight="1">
      <c r="A44" s="44">
        <v>2085001000</v>
      </c>
      <c r="B44" s="45" t="s">
        <v>16</v>
      </c>
      <c r="C44" s="56" t="s">
        <v>36</v>
      </c>
      <c r="D44" s="38">
        <v>45979</v>
      </c>
      <c r="E44" s="60" t="s">
        <v>36</v>
      </c>
      <c r="F44" s="39" t="s">
        <v>40</v>
      </c>
      <c r="G44" s="46">
        <v>95714.55</v>
      </c>
      <c r="H44" s="46">
        <v>0</v>
      </c>
      <c r="I44" s="40">
        <f t="shared" si="1"/>
        <v>21713017.770000007</v>
      </c>
    </row>
    <row r="45" spans="1:9" ht="16.149999999999999" customHeight="1">
      <c r="A45" s="44">
        <v>2085001000</v>
      </c>
      <c r="B45" s="45" t="s">
        <v>16</v>
      </c>
      <c r="C45" s="56" t="s">
        <v>37</v>
      </c>
      <c r="D45" s="38">
        <v>45980</v>
      </c>
      <c r="E45" s="60" t="s">
        <v>37</v>
      </c>
      <c r="F45" s="39" t="s">
        <v>52</v>
      </c>
      <c r="G45" s="40">
        <v>0</v>
      </c>
      <c r="H45" s="46">
        <v>268693.74</v>
      </c>
      <c r="I45" s="40">
        <f t="shared" si="1"/>
        <v>21444324.030000009</v>
      </c>
    </row>
    <row r="46" spans="1:9" ht="16.149999999999999" customHeight="1">
      <c r="A46" s="44">
        <v>2085001000</v>
      </c>
      <c r="B46" s="45" t="s">
        <v>16</v>
      </c>
      <c r="C46" s="56" t="s">
        <v>36</v>
      </c>
      <c r="D46" s="38">
        <v>45980</v>
      </c>
      <c r="E46" s="60" t="s">
        <v>36</v>
      </c>
      <c r="F46" s="39" t="s">
        <v>40</v>
      </c>
      <c r="G46" s="46">
        <v>35500</v>
      </c>
      <c r="H46" s="46">
        <v>0</v>
      </c>
      <c r="I46" s="40">
        <f t="shared" si="1"/>
        <v>21479824.030000009</v>
      </c>
    </row>
    <row r="47" spans="1:9" ht="16.149999999999999" customHeight="1">
      <c r="A47" s="44">
        <v>2085001000</v>
      </c>
      <c r="B47" s="45" t="s">
        <v>16</v>
      </c>
      <c r="C47" s="56" t="s">
        <v>36</v>
      </c>
      <c r="D47" s="38">
        <v>45981</v>
      </c>
      <c r="E47" s="60" t="s">
        <v>36</v>
      </c>
      <c r="F47" s="39" t="s">
        <v>40</v>
      </c>
      <c r="G47" s="40">
        <v>36000</v>
      </c>
      <c r="H47" s="46">
        <v>0</v>
      </c>
      <c r="I47" s="40">
        <f t="shared" si="1"/>
        <v>21515824.030000009</v>
      </c>
    </row>
    <row r="48" spans="1:9" ht="16.149999999999999" customHeight="1">
      <c r="A48" s="44">
        <v>2085001000</v>
      </c>
      <c r="B48" s="45" t="s">
        <v>16</v>
      </c>
      <c r="C48" s="56" t="s">
        <v>36</v>
      </c>
      <c r="D48" s="38">
        <v>45982</v>
      </c>
      <c r="E48" s="60" t="s">
        <v>36</v>
      </c>
      <c r="F48" s="39" t="s">
        <v>40</v>
      </c>
      <c r="G48" s="40">
        <v>22151</v>
      </c>
      <c r="H48" s="46">
        <v>0</v>
      </c>
      <c r="I48" s="40">
        <f t="shared" si="1"/>
        <v>21537975.030000009</v>
      </c>
    </row>
    <row r="49" spans="1:9" ht="16.149999999999999" customHeight="1">
      <c r="A49" s="44">
        <v>2085001000</v>
      </c>
      <c r="B49" s="45" t="s">
        <v>16</v>
      </c>
      <c r="C49" s="56" t="s">
        <v>37</v>
      </c>
      <c r="D49" s="38">
        <v>45985</v>
      </c>
      <c r="E49" s="60" t="s">
        <v>37</v>
      </c>
      <c r="F49" s="39" t="s">
        <v>53</v>
      </c>
      <c r="G49" s="40">
        <v>0</v>
      </c>
      <c r="H49" s="46">
        <v>344411.9</v>
      </c>
      <c r="I49" s="40">
        <f t="shared" si="1"/>
        <v>21193563.13000001</v>
      </c>
    </row>
    <row r="50" spans="1:9" ht="16.149999999999999" customHeight="1">
      <c r="A50" s="44">
        <v>2085001000</v>
      </c>
      <c r="B50" s="45" t="s">
        <v>16</v>
      </c>
      <c r="C50" s="56" t="s">
        <v>37</v>
      </c>
      <c r="D50" s="38">
        <v>45985</v>
      </c>
      <c r="E50" s="60" t="s">
        <v>37</v>
      </c>
      <c r="F50" s="39" t="s">
        <v>54</v>
      </c>
      <c r="G50" s="46">
        <v>0</v>
      </c>
      <c r="H50" s="46">
        <v>1361587.5</v>
      </c>
      <c r="I50" s="40">
        <f t="shared" si="1"/>
        <v>19831975.63000001</v>
      </c>
    </row>
    <row r="51" spans="1:9" ht="16.149999999999999" customHeight="1">
      <c r="A51" s="44">
        <v>2085001000</v>
      </c>
      <c r="B51" s="45" t="s">
        <v>16</v>
      </c>
      <c r="C51" s="56" t="s">
        <v>36</v>
      </c>
      <c r="D51" s="38">
        <v>45985</v>
      </c>
      <c r="E51" s="60" t="s">
        <v>36</v>
      </c>
      <c r="F51" s="39" t="s">
        <v>40</v>
      </c>
      <c r="G51" s="46">
        <v>68000</v>
      </c>
      <c r="H51" s="46">
        <v>0</v>
      </c>
      <c r="I51" s="40">
        <f t="shared" si="1"/>
        <v>19899975.63000001</v>
      </c>
    </row>
    <row r="52" spans="1:9" ht="16.149999999999999" customHeight="1">
      <c r="A52" s="44">
        <v>2085001000</v>
      </c>
      <c r="B52" s="45" t="s">
        <v>16</v>
      </c>
      <c r="C52" s="56" t="s">
        <v>36</v>
      </c>
      <c r="D52" s="38">
        <v>45986</v>
      </c>
      <c r="E52" s="60" t="s">
        <v>36</v>
      </c>
      <c r="F52" s="39" t="s">
        <v>40</v>
      </c>
      <c r="G52" s="46">
        <v>72980</v>
      </c>
      <c r="H52" s="46">
        <v>0</v>
      </c>
      <c r="I52" s="40">
        <f t="shared" si="1"/>
        <v>19972955.63000001</v>
      </c>
    </row>
    <row r="53" spans="1:9" ht="16.149999999999999" customHeight="1">
      <c r="A53" s="44">
        <v>2085001000</v>
      </c>
      <c r="B53" s="45" t="s">
        <v>16</v>
      </c>
      <c r="C53" s="56" t="s">
        <v>36</v>
      </c>
      <c r="D53" s="38">
        <v>45987</v>
      </c>
      <c r="E53" s="60" t="s">
        <v>36</v>
      </c>
      <c r="F53" s="39" t="s">
        <v>40</v>
      </c>
      <c r="G53" s="46">
        <v>61635.29</v>
      </c>
      <c r="H53" s="46">
        <v>0</v>
      </c>
      <c r="I53" s="40">
        <f t="shared" si="1"/>
        <v>20034590.920000009</v>
      </c>
    </row>
    <row r="54" spans="1:9" ht="16.149999999999999" customHeight="1">
      <c r="A54" s="44">
        <v>2085001000</v>
      </c>
      <c r="B54" s="45" t="s">
        <v>16</v>
      </c>
      <c r="C54" s="56" t="s">
        <v>36</v>
      </c>
      <c r="D54" s="38">
        <v>45988</v>
      </c>
      <c r="E54" s="60" t="s">
        <v>36</v>
      </c>
      <c r="F54" s="39" t="s">
        <v>40</v>
      </c>
      <c r="G54" s="40">
        <v>2314550</v>
      </c>
      <c r="H54" s="46">
        <v>0</v>
      </c>
      <c r="I54" s="40">
        <f t="shared" si="1"/>
        <v>22349140.920000009</v>
      </c>
    </row>
    <row r="55" spans="1:9" ht="16.149999999999999" customHeight="1">
      <c r="A55" s="44">
        <v>2085001000</v>
      </c>
      <c r="B55" s="45" t="s">
        <v>16</v>
      </c>
      <c r="C55" s="56" t="s">
        <v>36</v>
      </c>
      <c r="D55" s="38">
        <v>45989</v>
      </c>
      <c r="E55" s="60" t="s">
        <v>36</v>
      </c>
      <c r="F55" s="39" t="s">
        <v>40</v>
      </c>
      <c r="G55" s="40">
        <v>320240.81</v>
      </c>
      <c r="H55" s="46">
        <v>0</v>
      </c>
      <c r="I55" s="40">
        <f t="shared" si="1"/>
        <v>22669381.730000008</v>
      </c>
    </row>
    <row r="56" spans="1:9" ht="25.15" customHeight="1">
      <c r="A56" s="64"/>
      <c r="B56" s="65"/>
      <c r="C56" s="65"/>
      <c r="D56" s="65"/>
      <c r="E56" s="65"/>
      <c r="F56" s="66"/>
      <c r="G56" s="20">
        <f>SUM(G33:G55)</f>
        <v>7918172.8999999994</v>
      </c>
      <c r="H56" s="20">
        <f>SUM(H33:H55)</f>
        <v>2012824.18</v>
      </c>
      <c r="I56" s="23">
        <f>I55</f>
        <v>22669381.730000008</v>
      </c>
    </row>
    <row r="57" spans="1:9" ht="15.75" customHeight="1">
      <c r="A57" s="8"/>
      <c r="B57" s="9"/>
      <c r="G57" s="8"/>
      <c r="H57" s="10"/>
    </row>
    <row r="58" spans="1:9" ht="19.899999999999999" customHeight="1">
      <c r="A58" s="69" t="s">
        <v>18</v>
      </c>
      <c r="B58" s="70"/>
      <c r="C58" s="70"/>
      <c r="D58" s="70"/>
      <c r="E58" s="70"/>
      <c r="F58" s="70"/>
      <c r="G58" s="70"/>
      <c r="H58" s="70"/>
      <c r="I58" s="70"/>
    </row>
    <row r="59" spans="1:9" ht="27" customHeight="1">
      <c r="A59" s="14" t="s">
        <v>2</v>
      </c>
      <c r="B59" s="15" t="s">
        <v>3</v>
      </c>
      <c r="C59" s="49" t="s">
        <v>4</v>
      </c>
      <c r="D59" s="14" t="s">
        <v>5</v>
      </c>
      <c r="E59" s="14" t="s">
        <v>6</v>
      </c>
      <c r="F59" s="14" t="s">
        <v>55</v>
      </c>
      <c r="G59" s="15" t="s">
        <v>7</v>
      </c>
      <c r="H59" s="14" t="s">
        <v>8</v>
      </c>
      <c r="I59" s="14" t="s">
        <v>9</v>
      </c>
    </row>
    <row r="60" spans="1:9" ht="15.95" customHeight="1">
      <c r="A60" s="31">
        <v>2085001001</v>
      </c>
      <c r="B60" s="32" t="s">
        <v>28</v>
      </c>
      <c r="C60" s="50"/>
      <c r="D60" s="33"/>
      <c r="E60" s="34"/>
      <c r="F60" s="35"/>
      <c r="G60" s="36"/>
      <c r="H60" s="36">
        <v>0</v>
      </c>
      <c r="I60" s="29">
        <v>280783.52999999985</v>
      </c>
    </row>
    <row r="61" spans="1:9" ht="16.149999999999999" customHeight="1">
      <c r="A61" s="3">
        <v>2085001001</v>
      </c>
      <c r="B61" s="21" t="s">
        <v>19</v>
      </c>
      <c r="C61" s="52" t="s">
        <v>24</v>
      </c>
      <c r="D61" s="22">
        <v>45966</v>
      </c>
      <c r="E61" s="61" t="s">
        <v>24</v>
      </c>
      <c r="F61" s="24">
        <v>643319</v>
      </c>
      <c r="G61" s="19">
        <v>0</v>
      </c>
      <c r="H61" s="19">
        <v>25903.53</v>
      </c>
      <c r="I61" s="19">
        <f>I60+G61-H61</f>
        <v>254879.99999999985</v>
      </c>
    </row>
    <row r="62" spans="1:9" ht="16.149999999999999" customHeight="1">
      <c r="A62" s="3">
        <v>2085001001</v>
      </c>
      <c r="B62" s="21" t="s">
        <v>19</v>
      </c>
      <c r="C62" s="52" t="s">
        <v>23</v>
      </c>
      <c r="D62" s="22">
        <v>45974</v>
      </c>
      <c r="E62" s="61" t="s">
        <v>23</v>
      </c>
      <c r="F62" s="37" t="s">
        <v>51</v>
      </c>
      <c r="G62" s="19">
        <v>38131.040000000001</v>
      </c>
      <c r="H62" s="19">
        <v>0</v>
      </c>
      <c r="I62" s="19">
        <f t="shared" ref="I62:I82" si="2">I61+G62-H62</f>
        <v>293011.03999999986</v>
      </c>
    </row>
    <row r="63" spans="1:9" ht="16.149999999999999" customHeight="1">
      <c r="A63" s="3">
        <v>2085001001</v>
      </c>
      <c r="B63" s="21" t="s">
        <v>19</v>
      </c>
      <c r="C63" s="52" t="s">
        <v>24</v>
      </c>
      <c r="D63" s="22">
        <v>45975</v>
      </c>
      <c r="E63" s="61" t="s">
        <v>24</v>
      </c>
      <c r="F63" s="37" t="s">
        <v>56</v>
      </c>
      <c r="G63" s="19">
        <v>0</v>
      </c>
      <c r="H63" s="19">
        <v>38131.040000000001</v>
      </c>
      <c r="I63" s="19">
        <f t="shared" si="2"/>
        <v>254879.99999999985</v>
      </c>
    </row>
    <row r="64" spans="1:9" ht="16.149999999999999" customHeight="1">
      <c r="A64" s="3">
        <v>2085001001</v>
      </c>
      <c r="B64" s="21" t="s">
        <v>19</v>
      </c>
      <c r="C64" s="52" t="s">
        <v>24</v>
      </c>
      <c r="D64" s="38">
        <v>45979</v>
      </c>
      <c r="E64" s="61" t="s">
        <v>24</v>
      </c>
      <c r="F64" s="39">
        <v>650312</v>
      </c>
      <c r="G64" s="19">
        <v>0</v>
      </c>
      <c r="H64" s="40">
        <v>16744</v>
      </c>
      <c r="I64" s="19">
        <f t="shared" si="2"/>
        <v>238135.99999999985</v>
      </c>
    </row>
    <row r="65" spans="1:9" ht="16.149999999999999" customHeight="1">
      <c r="A65" s="3">
        <v>2085001001</v>
      </c>
      <c r="B65" s="21" t="s">
        <v>19</v>
      </c>
      <c r="C65" s="52" t="s">
        <v>24</v>
      </c>
      <c r="D65" s="38">
        <v>45979</v>
      </c>
      <c r="E65" s="61" t="s">
        <v>24</v>
      </c>
      <c r="F65" s="39">
        <v>650312</v>
      </c>
      <c r="G65" s="19">
        <v>0</v>
      </c>
      <c r="H65" s="40">
        <v>173236</v>
      </c>
      <c r="I65" s="19">
        <f t="shared" si="2"/>
        <v>64899.999999999854</v>
      </c>
    </row>
    <row r="66" spans="1:9" ht="16.149999999999999" customHeight="1">
      <c r="A66" s="3">
        <v>2085001001</v>
      </c>
      <c r="B66" s="21" t="s">
        <v>19</v>
      </c>
      <c r="C66" s="52" t="s">
        <v>23</v>
      </c>
      <c r="D66" s="38">
        <v>45980</v>
      </c>
      <c r="E66" s="61" t="s">
        <v>23</v>
      </c>
      <c r="F66" s="39" t="s">
        <v>52</v>
      </c>
      <c r="G66" s="19">
        <v>268693.74</v>
      </c>
      <c r="H66" s="40">
        <v>0</v>
      </c>
      <c r="I66" s="19">
        <f t="shared" si="2"/>
        <v>333593.73999999987</v>
      </c>
    </row>
    <row r="67" spans="1:9" ht="16.149999999999999" customHeight="1">
      <c r="A67" s="3">
        <v>2085001001</v>
      </c>
      <c r="B67" s="21" t="s">
        <v>19</v>
      </c>
      <c r="C67" s="52" t="s">
        <v>24</v>
      </c>
      <c r="D67" s="38">
        <v>45980</v>
      </c>
      <c r="E67" s="61" t="s">
        <v>24</v>
      </c>
      <c r="F67" s="39">
        <v>651083</v>
      </c>
      <c r="G67" s="19">
        <v>0</v>
      </c>
      <c r="H67" s="40">
        <v>2750</v>
      </c>
      <c r="I67" s="19">
        <f t="shared" si="2"/>
        <v>330843.73999999987</v>
      </c>
    </row>
    <row r="68" spans="1:9" ht="16.149999999999999" customHeight="1">
      <c r="A68" s="3">
        <v>2085001001</v>
      </c>
      <c r="B68" s="21" t="s">
        <v>19</v>
      </c>
      <c r="C68" s="52" t="s">
        <v>24</v>
      </c>
      <c r="D68" s="38">
        <v>45980</v>
      </c>
      <c r="E68" s="61" t="s">
        <v>24</v>
      </c>
      <c r="F68" s="39">
        <v>651083</v>
      </c>
      <c r="G68" s="19">
        <v>0</v>
      </c>
      <c r="H68" s="40">
        <v>62150</v>
      </c>
      <c r="I68" s="19">
        <f t="shared" si="2"/>
        <v>268693.73999999987</v>
      </c>
    </row>
    <row r="69" spans="1:9" ht="16.149999999999999" customHeight="1">
      <c r="A69" s="3">
        <v>2085001001</v>
      </c>
      <c r="B69" s="21" t="s">
        <v>19</v>
      </c>
      <c r="C69" s="52" t="s">
        <v>23</v>
      </c>
      <c r="D69" s="38">
        <v>45985</v>
      </c>
      <c r="E69" s="61" t="s">
        <v>23</v>
      </c>
      <c r="F69" s="39" t="s">
        <v>53</v>
      </c>
      <c r="G69" s="19">
        <v>344411.9</v>
      </c>
      <c r="H69" s="40">
        <v>0</v>
      </c>
      <c r="I69" s="19">
        <f t="shared" si="2"/>
        <v>613105.6399999999</v>
      </c>
    </row>
    <row r="70" spans="1:9" ht="16.149999999999999" customHeight="1">
      <c r="A70" s="3">
        <v>2085001001</v>
      </c>
      <c r="B70" s="21" t="s">
        <v>19</v>
      </c>
      <c r="C70" s="52" t="s">
        <v>24</v>
      </c>
      <c r="D70" s="38">
        <v>45985</v>
      </c>
      <c r="E70" s="61" t="s">
        <v>24</v>
      </c>
      <c r="F70" s="39">
        <v>656160</v>
      </c>
      <c r="G70" s="19">
        <v>0</v>
      </c>
      <c r="H70" s="40">
        <v>101568.5</v>
      </c>
      <c r="I70" s="19">
        <f t="shared" si="2"/>
        <v>511537.1399999999</v>
      </c>
    </row>
    <row r="71" spans="1:9" ht="16.149999999999999" customHeight="1">
      <c r="A71" s="3">
        <v>2085001001</v>
      </c>
      <c r="B71" s="21" t="s">
        <v>19</v>
      </c>
      <c r="C71" s="52" t="s">
        <v>24</v>
      </c>
      <c r="D71" s="38">
        <v>45985</v>
      </c>
      <c r="E71" s="61" t="s">
        <v>24</v>
      </c>
      <c r="F71" s="39">
        <v>656163</v>
      </c>
      <c r="G71" s="19">
        <v>0</v>
      </c>
      <c r="H71" s="40">
        <v>6881.4</v>
      </c>
      <c r="I71" s="19">
        <f t="shared" si="2"/>
        <v>504655.73999999987</v>
      </c>
    </row>
    <row r="72" spans="1:9" ht="16.149999999999999" customHeight="1">
      <c r="A72" s="3">
        <v>2085001001</v>
      </c>
      <c r="B72" s="21" t="s">
        <v>19</v>
      </c>
      <c r="C72" s="52" t="s">
        <v>24</v>
      </c>
      <c r="D72" s="38">
        <v>45985</v>
      </c>
      <c r="E72" s="61" t="s">
        <v>24</v>
      </c>
      <c r="F72" s="39">
        <v>656163</v>
      </c>
      <c r="G72" s="19">
        <v>0</v>
      </c>
      <c r="H72" s="40">
        <v>22118.6</v>
      </c>
      <c r="I72" s="19">
        <f t="shared" si="2"/>
        <v>482537.1399999999</v>
      </c>
    </row>
    <row r="73" spans="1:9" ht="16.149999999999999" customHeight="1">
      <c r="A73" s="3">
        <v>2085001001</v>
      </c>
      <c r="B73" s="21" t="s">
        <v>19</v>
      </c>
      <c r="C73" s="52" t="s">
        <v>24</v>
      </c>
      <c r="D73" s="38">
        <v>45985</v>
      </c>
      <c r="E73" s="61" t="s">
        <v>24</v>
      </c>
      <c r="F73" s="39">
        <v>656165</v>
      </c>
      <c r="G73" s="19">
        <v>0</v>
      </c>
      <c r="H73" s="40">
        <v>134520</v>
      </c>
      <c r="I73" s="19">
        <f t="shared" si="2"/>
        <v>348017.1399999999</v>
      </c>
    </row>
    <row r="74" spans="1:9" ht="16.149999999999999" customHeight="1">
      <c r="A74" s="3">
        <v>2085001001</v>
      </c>
      <c r="B74" s="21" t="s">
        <v>19</v>
      </c>
      <c r="C74" s="52" t="s">
        <v>24</v>
      </c>
      <c r="D74" s="38">
        <v>45985</v>
      </c>
      <c r="E74" s="61" t="s">
        <v>24</v>
      </c>
      <c r="F74" s="39" t="s">
        <v>57</v>
      </c>
      <c r="G74" s="19">
        <v>0</v>
      </c>
      <c r="H74" s="40">
        <v>7664.91</v>
      </c>
      <c r="I74" s="19">
        <f t="shared" si="2"/>
        <v>340352.22999999992</v>
      </c>
    </row>
    <row r="75" spans="1:9" ht="16.149999999999999" customHeight="1">
      <c r="A75" s="3">
        <v>2085001001</v>
      </c>
      <c r="B75" s="21" t="s">
        <v>19</v>
      </c>
      <c r="C75" s="52" t="s">
        <v>24</v>
      </c>
      <c r="D75" s="38">
        <v>45985</v>
      </c>
      <c r="E75" s="61" t="s">
        <v>24</v>
      </c>
      <c r="F75" s="41" t="s">
        <v>57</v>
      </c>
      <c r="G75" s="19">
        <v>0</v>
      </c>
      <c r="H75" s="40">
        <v>173226.99</v>
      </c>
      <c r="I75" s="19">
        <f t="shared" si="2"/>
        <v>167125.23999999993</v>
      </c>
    </row>
    <row r="76" spans="1:9" ht="16.149999999999999" customHeight="1">
      <c r="A76" s="3">
        <v>2085001001</v>
      </c>
      <c r="B76" s="21" t="s">
        <v>19</v>
      </c>
      <c r="C76" s="52" t="s">
        <v>23</v>
      </c>
      <c r="D76" s="38">
        <v>45985</v>
      </c>
      <c r="E76" s="61" t="s">
        <v>23</v>
      </c>
      <c r="F76" s="41" t="s">
        <v>58</v>
      </c>
      <c r="G76" s="19">
        <v>1361587.5</v>
      </c>
      <c r="H76" s="40">
        <v>0</v>
      </c>
      <c r="I76" s="19">
        <f t="shared" si="2"/>
        <v>1528712.74</v>
      </c>
    </row>
    <row r="77" spans="1:9" ht="16.149999999999999" customHeight="1">
      <c r="A77" s="3">
        <v>2085001001</v>
      </c>
      <c r="B77" s="21" t="s">
        <v>19</v>
      </c>
      <c r="C77" s="52" t="s">
        <v>24</v>
      </c>
      <c r="D77" s="38">
        <v>45985</v>
      </c>
      <c r="E77" s="61" t="s">
        <v>24</v>
      </c>
      <c r="F77" s="41" t="s">
        <v>59</v>
      </c>
      <c r="G77" s="19">
        <v>0</v>
      </c>
      <c r="H77" s="40">
        <v>1625</v>
      </c>
      <c r="I77" s="19">
        <f t="shared" si="2"/>
        <v>1527087.74</v>
      </c>
    </row>
    <row r="78" spans="1:9" ht="16.149999999999999" customHeight="1">
      <c r="A78" s="3">
        <v>2085001001</v>
      </c>
      <c r="B78" s="21" t="s">
        <v>19</v>
      </c>
      <c r="C78" s="52" t="s">
        <v>24</v>
      </c>
      <c r="D78" s="38">
        <v>45985</v>
      </c>
      <c r="E78" s="61" t="s">
        <v>24</v>
      </c>
      <c r="F78" s="41" t="s">
        <v>59</v>
      </c>
      <c r="G78" s="19">
        <v>0</v>
      </c>
      <c r="H78" s="40">
        <v>36725</v>
      </c>
      <c r="I78" s="19">
        <f t="shared" si="2"/>
        <v>1490362.74</v>
      </c>
    </row>
    <row r="79" spans="1:9" ht="16.149999999999999" customHeight="1">
      <c r="A79" s="3">
        <v>2085001001</v>
      </c>
      <c r="B79" s="21" t="s">
        <v>19</v>
      </c>
      <c r="C79" s="52" t="s">
        <v>24</v>
      </c>
      <c r="D79" s="38">
        <v>45985</v>
      </c>
      <c r="E79" s="61" t="s">
        <v>24</v>
      </c>
      <c r="F79" s="41" t="s">
        <v>60</v>
      </c>
      <c r="G79" s="19">
        <v>0</v>
      </c>
      <c r="H79" s="40">
        <v>1650</v>
      </c>
      <c r="I79" s="19">
        <f t="shared" si="2"/>
        <v>1488712.74</v>
      </c>
    </row>
    <row r="80" spans="1:9" ht="16.149999999999999" customHeight="1">
      <c r="A80" s="3">
        <v>2085001001</v>
      </c>
      <c r="B80" s="21" t="s">
        <v>19</v>
      </c>
      <c r="C80" s="52" t="s">
        <v>24</v>
      </c>
      <c r="D80" s="38">
        <v>45985</v>
      </c>
      <c r="E80" s="61" t="s">
        <v>24</v>
      </c>
      <c r="F80" s="41" t="s">
        <v>60</v>
      </c>
      <c r="G80" s="19">
        <v>0</v>
      </c>
      <c r="H80" s="40">
        <v>37290</v>
      </c>
      <c r="I80" s="19">
        <f t="shared" si="2"/>
        <v>1451422.74</v>
      </c>
    </row>
    <row r="81" spans="1:9" ht="16.149999999999999" customHeight="1">
      <c r="A81" s="3">
        <v>2085001001</v>
      </c>
      <c r="B81" s="21" t="s">
        <v>19</v>
      </c>
      <c r="C81" s="52" t="s">
        <v>24</v>
      </c>
      <c r="D81" s="38">
        <v>45988</v>
      </c>
      <c r="E81" s="61" t="s">
        <v>24</v>
      </c>
      <c r="F81" s="41" t="s">
        <v>61</v>
      </c>
      <c r="G81" s="19">
        <v>0</v>
      </c>
      <c r="H81" s="40">
        <v>3806.58</v>
      </c>
      <c r="I81" s="19">
        <f t="shared" si="2"/>
        <v>1447616.16</v>
      </c>
    </row>
    <row r="82" spans="1:9" ht="16.149999999999999" customHeight="1">
      <c r="A82" s="3">
        <v>2085001001</v>
      </c>
      <c r="B82" s="21" t="s">
        <v>19</v>
      </c>
      <c r="C82" s="52" t="s">
        <v>24</v>
      </c>
      <c r="D82" s="38">
        <v>45988</v>
      </c>
      <c r="E82" s="61" t="s">
        <v>24</v>
      </c>
      <c r="F82" s="41" t="s">
        <v>61</v>
      </c>
      <c r="G82" s="19">
        <v>0</v>
      </c>
      <c r="H82" s="40">
        <v>86028.66</v>
      </c>
      <c r="I82" s="19">
        <f t="shared" si="2"/>
        <v>1361587.5</v>
      </c>
    </row>
    <row r="83" spans="1:9" ht="25.15" customHeight="1">
      <c r="A83" s="64" t="s">
        <v>11</v>
      </c>
      <c r="B83" s="65"/>
      <c r="C83" s="65"/>
      <c r="D83" s="65"/>
      <c r="E83" s="65"/>
      <c r="F83" s="66"/>
      <c r="G83" s="20">
        <f>SUM(G61:G82)</f>
        <v>2012824.18</v>
      </c>
      <c r="H83" s="20">
        <f>SUM(H61:H82)</f>
        <v>932020.21000000008</v>
      </c>
      <c r="I83" s="23">
        <f>I82</f>
        <v>1361587.5</v>
      </c>
    </row>
    <row r="84" spans="1:9" ht="15.75" customHeight="1">
      <c r="B84" s="8"/>
      <c r="C84" s="53"/>
      <c r="H84" s="8"/>
      <c r="I84" s="10"/>
    </row>
    <row r="85" spans="1:9" ht="19.899999999999999" customHeight="1">
      <c r="A85" s="69" t="s">
        <v>25</v>
      </c>
      <c r="B85" s="70"/>
      <c r="C85" s="70"/>
      <c r="D85" s="70"/>
      <c r="E85" s="70"/>
      <c r="F85" s="70"/>
      <c r="G85" s="70"/>
      <c r="H85" s="70"/>
      <c r="I85" s="70"/>
    </row>
    <row r="86" spans="1:9" ht="27" customHeight="1">
      <c r="A86" s="14" t="s">
        <v>2</v>
      </c>
      <c r="B86" s="15" t="s">
        <v>3</v>
      </c>
      <c r="C86" s="49" t="s">
        <v>4</v>
      </c>
      <c r="D86" s="14" t="s">
        <v>5</v>
      </c>
      <c r="E86" s="14" t="s">
        <v>6</v>
      </c>
      <c r="F86" s="14" t="s">
        <v>55</v>
      </c>
      <c r="G86" s="15" t="s">
        <v>7</v>
      </c>
      <c r="H86" s="14" t="s">
        <v>8</v>
      </c>
      <c r="I86" s="14" t="s">
        <v>9</v>
      </c>
    </row>
    <row r="87" spans="1:9" ht="15.95" customHeight="1">
      <c r="A87" s="31">
        <v>9607579717</v>
      </c>
      <c r="B87" s="32" t="s">
        <v>28</v>
      </c>
      <c r="C87" s="50"/>
      <c r="D87" s="33"/>
      <c r="E87" s="34"/>
      <c r="F87" s="35"/>
      <c r="G87" s="36"/>
      <c r="H87" s="36">
        <v>0</v>
      </c>
      <c r="I87" s="29">
        <v>0</v>
      </c>
    </row>
    <row r="88" spans="1:9" ht="16.149999999999999" customHeight="1">
      <c r="A88" s="3">
        <v>9607579717</v>
      </c>
      <c r="B88" s="21" t="s">
        <v>26</v>
      </c>
      <c r="C88" s="52" t="s">
        <v>41</v>
      </c>
      <c r="D88" s="22">
        <v>45967</v>
      </c>
      <c r="E88" s="17" t="s">
        <v>15</v>
      </c>
      <c r="F88" s="24" t="s">
        <v>44</v>
      </c>
      <c r="G88" s="28">
        <v>6366.95</v>
      </c>
      <c r="H88" s="28">
        <v>0</v>
      </c>
      <c r="I88" s="27">
        <f>I87+G88-H88</f>
        <v>6366.95</v>
      </c>
    </row>
    <row r="89" spans="1:9" ht="16.149999999999999" customHeight="1">
      <c r="A89" s="3">
        <v>9607579717</v>
      </c>
      <c r="B89" s="21" t="s">
        <v>26</v>
      </c>
      <c r="C89" s="52" t="s">
        <v>42</v>
      </c>
      <c r="D89" s="22">
        <v>45980</v>
      </c>
      <c r="E89" s="17" t="s">
        <v>27</v>
      </c>
      <c r="F89" s="24" t="s">
        <v>31</v>
      </c>
      <c r="G89" s="28">
        <v>0</v>
      </c>
      <c r="H89" s="28">
        <v>6366.95</v>
      </c>
      <c r="I89" s="27">
        <f>I88+G89-H89</f>
        <v>0</v>
      </c>
    </row>
    <row r="90" spans="1:9" ht="25.15" customHeight="1">
      <c r="A90" s="64" t="s">
        <v>11</v>
      </c>
      <c r="B90" s="65"/>
      <c r="C90" s="65"/>
      <c r="D90" s="65"/>
      <c r="E90" s="65"/>
      <c r="F90" s="66"/>
      <c r="G90" s="42">
        <f>SUM(G88:G89)</f>
        <v>6366.95</v>
      </c>
      <c r="H90" s="42">
        <f>SUM(H88:H89)</f>
        <v>6366.95</v>
      </c>
      <c r="I90" s="43">
        <f>+I89</f>
        <v>0</v>
      </c>
    </row>
    <row r="91" spans="1:9" ht="18" customHeight="1">
      <c r="B91" s="8"/>
      <c r="C91" s="53"/>
      <c r="H91" s="8"/>
      <c r="I91" s="10"/>
    </row>
    <row r="92" spans="1:9" ht="25.15" customHeight="1">
      <c r="A92" s="64" t="s">
        <v>28</v>
      </c>
      <c r="B92" s="65"/>
      <c r="C92" s="65"/>
      <c r="D92" s="65"/>
      <c r="E92" s="65"/>
      <c r="F92" s="66"/>
      <c r="G92" s="20"/>
      <c r="H92" s="20"/>
      <c r="I92" s="20">
        <f>I9+I20+I26+I32+I60+I87</f>
        <v>17138220.190000001</v>
      </c>
    </row>
    <row r="93" spans="1:9" ht="25.15" customHeight="1">
      <c r="A93" s="64" t="s">
        <v>33</v>
      </c>
      <c r="B93" s="65"/>
      <c r="C93" s="65"/>
      <c r="D93" s="65"/>
      <c r="E93" s="65"/>
      <c r="F93" s="66"/>
      <c r="G93" s="20">
        <f>G16+G22+G28+G56+G83+G90</f>
        <v>9937364.0299999993</v>
      </c>
      <c r="H93" s="20">
        <f>H16+H22+H28+H56+H83+H90</f>
        <v>2951569.02</v>
      </c>
      <c r="I93" s="20">
        <f>I92+G93-H93</f>
        <v>24124015.199999999</v>
      </c>
    </row>
    <row r="94" spans="1:9" ht="30" customHeight="1">
      <c r="A94" s="64" t="s">
        <v>30</v>
      </c>
      <c r="B94" s="65"/>
      <c r="C94" s="65"/>
      <c r="D94" s="65"/>
      <c r="E94" s="65"/>
      <c r="F94" s="66"/>
      <c r="G94" s="20">
        <f>SUM(G93)</f>
        <v>9937364.0299999993</v>
      </c>
      <c r="H94" s="20">
        <f t="shared" ref="H94" si="3">SUM(H93)</f>
        <v>2951569.02</v>
      </c>
      <c r="I94" s="20">
        <f>SUM(I93)</f>
        <v>24124015.199999999</v>
      </c>
    </row>
    <row r="95" spans="1:9" ht="15.75" customHeight="1">
      <c r="B95" s="8"/>
      <c r="C95" s="53"/>
      <c r="H95" s="8"/>
      <c r="I95" s="10"/>
    </row>
    <row r="96" spans="1:9" s="63" customFormat="1" ht="90" customHeight="1">
      <c r="A96" s="67" t="s">
        <v>62</v>
      </c>
      <c r="B96" s="67"/>
      <c r="C96" s="67"/>
      <c r="D96" s="62"/>
      <c r="E96" s="68" t="s">
        <v>63</v>
      </c>
      <c r="F96" s="68"/>
      <c r="G96" s="68"/>
      <c r="H96" s="68"/>
      <c r="I96" s="68"/>
    </row>
    <row r="97" spans="2:9" ht="15.75" customHeight="1">
      <c r="B97" s="8"/>
      <c r="C97" s="53"/>
      <c r="H97" s="8"/>
      <c r="I97" s="10"/>
    </row>
    <row r="98" spans="2:9" ht="15.75" customHeight="1">
      <c r="B98" s="8"/>
      <c r="C98" s="53"/>
      <c r="H98" s="8"/>
      <c r="I98" s="10"/>
    </row>
  </sheetData>
  <mergeCells count="22">
    <mergeCell ref="A30:I30"/>
    <mergeCell ref="A1:I1"/>
    <mergeCell ref="A2:I2"/>
    <mergeCell ref="A3:I3"/>
    <mergeCell ref="A4:I4"/>
    <mergeCell ref="A5:I5"/>
    <mergeCell ref="A7:I7"/>
    <mergeCell ref="A16:F16"/>
    <mergeCell ref="A18:I18"/>
    <mergeCell ref="A22:F22"/>
    <mergeCell ref="A24:I24"/>
    <mergeCell ref="A28:F28"/>
    <mergeCell ref="A93:F93"/>
    <mergeCell ref="A94:F94"/>
    <mergeCell ref="A96:C96"/>
    <mergeCell ref="E96:I96"/>
    <mergeCell ref="A56:F56"/>
    <mergeCell ref="A58:I58"/>
    <mergeCell ref="A83:F83"/>
    <mergeCell ref="A85:I85"/>
    <mergeCell ref="A90:F90"/>
    <mergeCell ref="A92:F92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NOVIEMBRE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NOVIEMBRE 2025</vt:lpstr>
      <vt:lpstr>'LIBRO DE BANCO NOVIEMBRE 2025'!Área_de_impresión</vt:lpstr>
      <vt:lpstr>'LIBRO DE BANCO NOVIEMBRE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Yndhira Neuman</cp:lastModifiedBy>
  <cp:lastPrinted>2025-12-09T17:22:21Z</cp:lastPrinted>
  <dcterms:created xsi:type="dcterms:W3CDTF">2015-06-05T18:19:34Z</dcterms:created>
  <dcterms:modified xsi:type="dcterms:W3CDTF">2025-12-12T19:27:34Z</dcterms:modified>
</cp:coreProperties>
</file>