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ndhira Neuman\Desktop\financiero Sept 2025\"/>
    </mc:Choice>
  </mc:AlternateContent>
  <bookViews>
    <workbookView xWindow="-120" yWindow="-120" windowWidth="29040" windowHeight="15720"/>
  </bookViews>
  <sheets>
    <sheet name="Deuda Pagada Septiembre 2025" sheetId="6" r:id="rId1"/>
  </sheets>
  <definedNames>
    <definedName name="_xlnm.Print_Titles" localSheetId="0">'Deuda Pagada Septiembre 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2" i="6" l="1"/>
  <c r="F151" i="6"/>
  <c r="G151" i="6" s="1"/>
  <c r="G150" i="6"/>
  <c r="G149" i="6"/>
  <c r="G148" i="6"/>
  <c r="G147" i="6"/>
  <c r="G146" i="6"/>
  <c r="G145" i="6"/>
  <c r="F145" i="6"/>
  <c r="G144" i="6"/>
  <c r="G143" i="6"/>
  <c r="G142" i="6"/>
  <c r="G141" i="6"/>
  <c r="G140" i="6"/>
  <c r="G139" i="6"/>
  <c r="F137" i="6"/>
  <c r="G137" i="6" s="1"/>
  <c r="G136" i="6"/>
  <c r="F135" i="6"/>
  <c r="G135" i="6" s="1"/>
  <c r="G134" i="6"/>
  <c r="G133" i="6"/>
  <c r="G132" i="6"/>
  <c r="G130" i="6"/>
  <c r="G129" i="6"/>
  <c r="G125" i="6"/>
  <c r="G121" i="6"/>
  <c r="G120" i="6"/>
  <c r="G119" i="6"/>
  <c r="F118" i="6"/>
  <c r="G118" i="6" s="1"/>
  <c r="G117" i="6"/>
  <c r="G116" i="6"/>
  <c r="G115" i="6"/>
  <c r="G114" i="6"/>
  <c r="G113" i="6"/>
  <c r="G112" i="6"/>
  <c r="G111" i="6"/>
  <c r="G110" i="6"/>
  <c r="G109" i="6"/>
  <c r="G108" i="6"/>
  <c r="G107" i="6"/>
  <c r="G106" i="6"/>
  <c r="G105" i="6"/>
  <c r="G104" i="6"/>
  <c r="G100" i="6"/>
  <c r="G99" i="6"/>
  <c r="G98" i="6"/>
  <c r="F98" i="6"/>
  <c r="G97" i="6"/>
  <c r="G96" i="6"/>
  <c r="F94" i="6"/>
  <c r="G94" i="6" s="1"/>
  <c r="F93" i="6"/>
  <c r="G93" i="6" s="1"/>
  <c r="G92" i="6"/>
  <c r="G90" i="6"/>
  <c r="G89" i="6"/>
  <c r="G88" i="6"/>
  <c r="G87" i="6"/>
  <c r="G86" i="6"/>
  <c r="G85" i="6"/>
  <c r="G84" i="6"/>
  <c r="G83" i="6"/>
  <c r="F82" i="6"/>
  <c r="G82" i="6" s="1"/>
  <c r="G78" i="6"/>
  <c r="G77" i="6"/>
  <c r="F77" i="6"/>
  <c r="G76" i="6"/>
  <c r="G72" i="6"/>
  <c r="G68" i="6"/>
  <c r="F65" i="6"/>
  <c r="G65" i="6" s="1"/>
  <c r="F63" i="6"/>
  <c r="G63" i="6" s="1"/>
  <c r="F57" i="6"/>
  <c r="G57" i="6" s="1"/>
  <c r="F54" i="6"/>
  <c r="G54" i="6" s="1"/>
  <c r="F51" i="6"/>
  <c r="G51" i="6" s="1"/>
  <c r="G50" i="6"/>
  <c r="G49" i="6"/>
  <c r="F48" i="6"/>
  <c r="G48" i="6" s="1"/>
  <c r="G47" i="6"/>
  <c r="F47" i="6"/>
  <c r="G46" i="6"/>
  <c r="G45" i="6"/>
  <c r="G44" i="6"/>
  <c r="G43" i="6"/>
  <c r="G42" i="6"/>
  <c r="G41" i="6"/>
  <c r="G40" i="6"/>
  <c r="F39" i="6"/>
  <c r="G39" i="6" s="1"/>
  <c r="F38" i="6"/>
  <c r="G38" i="6" s="1"/>
  <c r="F37" i="6"/>
  <c r="G37" i="6" s="1"/>
  <c r="F36" i="6"/>
  <c r="G36" i="6" s="1"/>
  <c r="G32" i="6"/>
  <c r="F32" i="6"/>
  <c r="G31" i="6"/>
  <c r="G30" i="6"/>
  <c r="G29" i="6"/>
  <c r="G27" i="6"/>
  <c r="F25" i="6"/>
  <c r="G25" i="6" s="1"/>
  <c r="G24" i="6"/>
  <c r="G23" i="6"/>
  <c r="G22" i="6"/>
  <c r="G21" i="6"/>
  <c r="G20" i="6"/>
  <c r="G17" i="6"/>
  <c r="G16" i="6"/>
  <c r="G15" i="6"/>
  <c r="G13" i="6"/>
  <c r="G12" i="6"/>
  <c r="F10" i="6"/>
  <c r="F152" i="6" s="1"/>
  <c r="G9" i="6"/>
  <c r="G10" i="6" l="1"/>
  <c r="G152" i="6" s="1"/>
</calcChain>
</file>

<file path=xl/sharedStrings.xml><?xml version="1.0" encoding="utf-8"?>
<sst xmlns="http://schemas.openxmlformats.org/spreadsheetml/2006/main" count="550" uniqueCount="322">
  <si>
    <t>Proveedor</t>
  </si>
  <si>
    <t>Fecha/Fact.</t>
  </si>
  <si>
    <t>Dirección Financiera</t>
  </si>
  <si>
    <t>Departamento de Contabilidad</t>
  </si>
  <si>
    <t>Valores en RD$</t>
  </si>
  <si>
    <t>Agua Planeta Azul, Sa</t>
  </si>
  <si>
    <t>Autocamiones, Sa</t>
  </si>
  <si>
    <t xml:space="preserve">Basilica Catedral Señora De La Encarnacion </t>
  </si>
  <si>
    <t xml:space="preserve">Club Los Prados </t>
  </si>
  <si>
    <t>Compañía Dominicana De Telefonos, Sa (Claro)</t>
  </si>
  <si>
    <t>Compu Office Dominicana, Srl</t>
  </si>
  <si>
    <t>Corporacion  Estatal De Radio Y Tv.</t>
  </si>
  <si>
    <t>Edesur</t>
  </si>
  <si>
    <t>Editora El Nuevo Diario,Sa.</t>
  </si>
  <si>
    <t xml:space="preserve">Faccia Servicios Publicitarios </t>
  </si>
  <si>
    <t>Floristeria Zuniflor, Srl</t>
  </si>
  <si>
    <t>Floristeria Zunniflor, Srl</t>
  </si>
  <si>
    <t>Impresora Color Plas, Srl</t>
  </si>
  <si>
    <t>Ing. Rafael Guillermo Figueroa Mesa</t>
  </si>
  <si>
    <t>Ogtic</t>
  </si>
  <si>
    <t xml:space="preserve">Parador Restaurante La Mina Del Sabor </t>
  </si>
  <si>
    <t xml:space="preserve">Romano Diseño Y Construcciones </t>
  </si>
  <si>
    <t>Seguros Aps</t>
  </si>
  <si>
    <t>Syntes, Srl</t>
  </si>
  <si>
    <t>Dra. Dulce Brunilda Montes De Oca Fulgencio</t>
  </si>
  <si>
    <t>Dra. Yanilda Berenice Grullart Santos</t>
  </si>
  <si>
    <t>Sra. Juvenilia Castillo Terrero</t>
  </si>
  <si>
    <t>24/5/2022</t>
  </si>
  <si>
    <t>21/05/2021</t>
  </si>
  <si>
    <t>16/5/2022</t>
  </si>
  <si>
    <t>B1500000001</t>
  </si>
  <si>
    <t>B1500000069</t>
  </si>
  <si>
    <t>B1500000106</t>
  </si>
  <si>
    <t>B1500136378</t>
  </si>
  <si>
    <t>E450000000097</t>
  </si>
  <si>
    <t>B1500000006</t>
  </si>
  <si>
    <t>B1500000109</t>
  </si>
  <si>
    <t>B1500003419</t>
  </si>
  <si>
    <t>B1500003980</t>
  </si>
  <si>
    <t>B1500004102</t>
  </si>
  <si>
    <t>B1500005503</t>
  </si>
  <si>
    <t>B1500000066</t>
  </si>
  <si>
    <t>B1500002634</t>
  </si>
  <si>
    <t>B1500002635</t>
  </si>
  <si>
    <t>B1500002667</t>
  </si>
  <si>
    <t>B1500002045</t>
  </si>
  <si>
    <t>B1500002096</t>
  </si>
  <si>
    <t>B1500002145</t>
  </si>
  <si>
    <t>B1500002195</t>
  </si>
  <si>
    <t>B1500002245</t>
  </si>
  <si>
    <t>B1500002293</t>
  </si>
  <si>
    <t>B1500002351</t>
  </si>
  <si>
    <t>B1500002418</t>
  </si>
  <si>
    <t>B1500002479</t>
  </si>
  <si>
    <t>B1500002561</t>
  </si>
  <si>
    <t>B1500002655</t>
  </si>
  <si>
    <t>B1500002740</t>
  </si>
  <si>
    <t>B1500000021</t>
  </si>
  <si>
    <t>B1500000002</t>
  </si>
  <si>
    <t>B1500000452</t>
  </si>
  <si>
    <t>B1500000453</t>
  </si>
  <si>
    <t>B1500000454</t>
  </si>
  <si>
    <t>B1500000455</t>
  </si>
  <si>
    <t>B1500000457</t>
  </si>
  <si>
    <t>Una Apertura De Sobre.</t>
  </si>
  <si>
    <t>Apertura De Sobre.</t>
  </si>
  <si>
    <t>Notarizaciones</t>
  </si>
  <si>
    <t>Monto de la Factura</t>
  </si>
  <si>
    <t>Concepto</t>
  </si>
  <si>
    <t xml:space="preserve">No. Comprobante </t>
  </si>
  <si>
    <t>Monto Pagado</t>
  </si>
  <si>
    <t>Adquisicion De Agua Embotellada</t>
  </si>
  <si>
    <t>Servicio Mantenimiento Vehiculo En Garantia</t>
  </si>
  <si>
    <t xml:space="preserve">Ofrenda De Misa Por El 73 Aniversario </t>
  </si>
  <si>
    <t>Actividad Institucional (Subasta)</t>
  </si>
  <si>
    <t xml:space="preserve">10 % Del Presupuesto De Publicidad </t>
  </si>
  <si>
    <t>Servicio De Publicidad Para Aviso De Subasta.</t>
  </si>
  <si>
    <t>Banner</t>
  </si>
  <si>
    <t>Adquisicion De Arreglos De Flores, Para Ser Utilizadas En Actividades Programadas De La Institucion</t>
  </si>
  <si>
    <t>Aquisicion De Coronas</t>
  </si>
  <si>
    <t>Alquiler Establecimiento Enero 2023</t>
  </si>
  <si>
    <t>Aporte Para El Sostenimiento De La Operación Del Espacio Que Ocupa En El Punto Gob Sambil,  Febrero 2023.</t>
  </si>
  <si>
    <t>Aporte Para El Sostenimiento De La Operación Del Espacio Que Ocupa En El Punto Gob Sambil,  Marzo 2023.</t>
  </si>
  <si>
    <t>Aporte Para El Sostenimiento De La Operación Del Espacio Que Ocupa En El Punto Gob Sambil, Abril 2023.</t>
  </si>
  <si>
    <t>Aporte Para El Sostenimiento De La Operación Del Espacio Que Ocupa En El Punto Gob Sambil,  Mayo 2023.</t>
  </si>
  <si>
    <t>Aporte Para El Sostenimiento De La Operación Del Espacio Que Ocupa En El Punto Gob Sambil,  Junio 2023.</t>
  </si>
  <si>
    <t>Aporte Para El Sostenimiento De La Operación Del Espacio Que Ocupa En El Punto Gob Sambil, Julio 2023.</t>
  </si>
  <si>
    <t>Aporte Para El Sostenimiento De La Operación Del Espacio Que Ocupa En El Punto Gob Sambil,  Agosto 2023.</t>
  </si>
  <si>
    <t>Aporte Para El Sostenimiento De La Operación Del Espacio Que Ocupa En El Punto Gob Sambil,  Septiembre 2023.</t>
  </si>
  <si>
    <t>Aporte Para El Sostenimiento De La Operación Del Espacio Que Ocupa En El Punto Gob Sambil, Octubre 2023.</t>
  </si>
  <si>
    <t>Aporte Para El Sostenimiento De La Operación Del Espacio Que Ocupa En El Punto Gob Sambil,  Noviembre 2023.</t>
  </si>
  <si>
    <t>Aporte Para El Sostenimiento De La Operación Del Espacio Que Ocupa En El Punto Gob Sambil,Dicmebre 2023.</t>
  </si>
  <si>
    <t>Poliza De Seguro 1-3013-3818 Fecha 1/8/2023 Al 31/8/2023.</t>
  </si>
  <si>
    <t>Poliza De Seguro 1-3013-3818 Fecha 1/9/2023 Al 31/9/2023.</t>
  </si>
  <si>
    <t>Poliza De Seguro 1-3013-3818 Fecha 1/10/2023 Al 31/10/2023.</t>
  </si>
  <si>
    <t>Poliza De Seguro 1-3013-3818 Fecha 1/11/2023 Al 31/11/2023.</t>
  </si>
  <si>
    <t>Poliza De Seguro 1-3013-3818 Fecha 1/12/2023 Al 31/12/2023.</t>
  </si>
  <si>
    <t>Totales</t>
  </si>
  <si>
    <t>1 Tasacion De Terreno</t>
  </si>
  <si>
    <t>Monto pendiente de pago</t>
  </si>
  <si>
    <t>E450000079179</t>
  </si>
  <si>
    <t>26/02/2021</t>
  </si>
  <si>
    <t xml:space="preserve">Alcaldia Del Distrito Nacional </t>
  </si>
  <si>
    <t>Corporacion Estatal De Radio Y Tv .</t>
  </si>
  <si>
    <t>Servicio De Flotas, Junio 2025</t>
  </si>
  <si>
    <t xml:space="preserve">Adquisicion De Toneres Y Cartuchos </t>
  </si>
  <si>
    <t xml:space="preserve">Venta De Almuerzos </t>
  </si>
  <si>
    <t>Serv. De Mantenimiento Y Reparacion De Plomeria</t>
  </si>
  <si>
    <t>Servicio De Reparacion Y Mantenimiento De Impresoras En El Centro De Copiado</t>
  </si>
  <si>
    <t>Registro y Pagos a Proveedores</t>
  </si>
  <si>
    <t>Seguro Nacional De Salud (Ars Senasa)</t>
  </si>
  <si>
    <t>E450000003562</t>
  </si>
  <si>
    <t>B1500003051</t>
  </si>
  <si>
    <t>Express Servicios Logisticos Eslogist, Eirl</t>
  </si>
  <si>
    <t>B1500000563</t>
  </si>
  <si>
    <t>Adquisición De Vasos Biodegradables, para uso de la Institución</t>
  </si>
  <si>
    <t>Grupo Diario Libre, Sa</t>
  </si>
  <si>
    <t>E450000000391</t>
  </si>
  <si>
    <t>E450000000426</t>
  </si>
  <si>
    <t>Servicio De Publicidad Institucional</t>
  </si>
  <si>
    <t>E450000086551</t>
  </si>
  <si>
    <t>E450000086545</t>
  </si>
  <si>
    <t>Servicio De Internet, Telefonia Y  Telecable, Julio 2025</t>
  </si>
  <si>
    <t>Servicio De Flotas, Julio 2025</t>
  </si>
  <si>
    <t>Grupo Champey, Srl</t>
  </si>
  <si>
    <t>B1500000025</t>
  </si>
  <si>
    <t>Adquisición De Uniformes Corporativos, para el pesonal</t>
  </si>
  <si>
    <t>Rosma Solutions Services Group, Srl</t>
  </si>
  <si>
    <t>B1500000103</t>
  </si>
  <si>
    <t>Adquisición De Televisor y Cafetera Electrica Para La Institución</t>
  </si>
  <si>
    <t>E450000047655</t>
  </si>
  <si>
    <t>E450000047656</t>
  </si>
  <si>
    <t>E450000047657</t>
  </si>
  <si>
    <t>E450000047659</t>
  </si>
  <si>
    <t>E450000040579</t>
  </si>
  <si>
    <t>Suministro De Energia Electrica Sede Central Periodo 02-06-2025 Al 02-07-2025</t>
  </si>
  <si>
    <t>B1500065495</t>
  </si>
  <si>
    <t>B1500065728</t>
  </si>
  <si>
    <t>Recogida De Basura La Feria, Agosto 2025</t>
  </si>
  <si>
    <t>Caasd</t>
  </si>
  <si>
    <t>E450000012252</t>
  </si>
  <si>
    <t>E450000012253</t>
  </si>
  <si>
    <t>Agua De Alcantarillado, De Pozo y Potable, Agosto 2025</t>
  </si>
  <si>
    <t>E450000087112</t>
  </si>
  <si>
    <t>Servicio De Internet Movil, Julio 2025</t>
  </si>
  <si>
    <t>Publicaciones Ahora, Sas</t>
  </si>
  <si>
    <t>B1500005212</t>
  </si>
  <si>
    <t>Suministro De Energia Electrica Sede Central Reparación y Mantenimiento De Transformadores De La Sede Central</t>
  </si>
  <si>
    <t>Edeeste</t>
  </si>
  <si>
    <t>E450000037946</t>
  </si>
  <si>
    <t>E450000038747</t>
  </si>
  <si>
    <t>E450000039251</t>
  </si>
  <si>
    <t>Suministro De Energia Electrica Independencia Periodo 16-06-2025 al 17-07-2025</t>
  </si>
  <si>
    <t>Suministro De Energia Electrica Invivienda Periodo 16-06-2025 al 17-07-2025</t>
  </si>
  <si>
    <t>Suministro De Energia Electrica La Romana Periodo 16-06-2025 al 17-07-2025</t>
  </si>
  <si>
    <t>Suministro De Energia Electrica Villa Altagracia Periodo 08-06-2025 Al 08-07-2025</t>
  </si>
  <si>
    <t>Suministro De Energia Electrica San Juan Periodo 03-06-2025 Al 03-07-2025</t>
  </si>
  <si>
    <t>Suministro De Energia Electrica Alcarrizos Norte Periodo 14-06-2025 Al 15-07-2025</t>
  </si>
  <si>
    <t>Dissen Eléctrica &amp; Constructora, Srl</t>
  </si>
  <si>
    <t>B1500000166</t>
  </si>
  <si>
    <t>Adquisición De Placas De Bronce Para Uso De La Institución</t>
  </si>
  <si>
    <t>Rv Diesel, Srl</t>
  </si>
  <si>
    <t>B1500000888</t>
  </si>
  <si>
    <t>B1500000904</t>
  </si>
  <si>
    <t xml:space="preserve">Adquisición De Tickets De Combustibles Para La Operatividad De La Institución y Asignación De Funcionarios </t>
  </si>
  <si>
    <t>E450000000666</t>
  </si>
  <si>
    <t>B1500000589</t>
  </si>
  <si>
    <t>Adquisición De Resma De Papel Bond 8 1/2 x 11, Para Uso Institucional</t>
  </si>
  <si>
    <t>Consultores De Datos Del Caribe, Srl</t>
  </si>
  <si>
    <t>E450000000224</t>
  </si>
  <si>
    <t>E450000000225</t>
  </si>
  <si>
    <t>E450000000226</t>
  </si>
  <si>
    <t>E450000000229</t>
  </si>
  <si>
    <t>Alternative Media Group, Srl</t>
  </si>
  <si>
    <t>B1500000059</t>
  </si>
  <si>
    <t>Carel Comercial, Eirl</t>
  </si>
  <si>
    <t>B1500000294</t>
  </si>
  <si>
    <t>Adquisición E Instalación De Cubículos De Oficina Para Uso De La Instutución</t>
  </si>
  <si>
    <t>Servicio De Consultas y/o Reportes De Credito Por Un Periodo De 4 Meses, Para Uso De La Institución</t>
  </si>
  <si>
    <t>Rodriguez Colón Mayoristas Rocoma, Srl</t>
  </si>
  <si>
    <t>B1500000253</t>
  </si>
  <si>
    <t>Adquisición E Instalación De Cortinas Rollers Blackout, Para Uso De La Institución</t>
  </si>
  <si>
    <t>Diseños y Servicios En Ingeniería Electromecánica y Civil, Srl</t>
  </si>
  <si>
    <t>Servicio De Reparacion Y Mantenimiento De Tranformadores De La Intitución</t>
  </si>
  <si>
    <t>B1500000054</t>
  </si>
  <si>
    <t>Editora Del Caribe, Sa</t>
  </si>
  <si>
    <t>B1500006432</t>
  </si>
  <si>
    <t>B1500006444</t>
  </si>
  <si>
    <t>B1500006447</t>
  </si>
  <si>
    <t>B1500006468</t>
  </si>
  <si>
    <t>E450000000235</t>
  </si>
  <si>
    <t>Servicio Pendiente De Reparación y Mantenimiento De Vehículos En Garantía</t>
  </si>
  <si>
    <t>E450000000238</t>
  </si>
  <si>
    <t>E450000000246</t>
  </si>
  <si>
    <t>Planeta Azul, Sa</t>
  </si>
  <si>
    <t>E450000016890</t>
  </si>
  <si>
    <t>Adquisición De Agua Embotellada Para Uso De La Institución</t>
  </si>
  <si>
    <t>Az Print Shop, Srl</t>
  </si>
  <si>
    <t>Adquisición De Accesorios Para Carnet De Identificación Para Uso De Los Colaboradores</t>
  </si>
  <si>
    <t>B1500001656</t>
  </si>
  <si>
    <t>Adquisición De Abanicos Para Uso De La Institución</t>
  </si>
  <si>
    <t>B1500000104</t>
  </si>
  <si>
    <t>Soldier Electronic Security Sas, Srl</t>
  </si>
  <si>
    <t>Adquisición De Articulos De Limpieza Para Uso De La Institución</t>
  </si>
  <si>
    <t>B1500001031</t>
  </si>
  <si>
    <t>Gtg Industrial, Srl</t>
  </si>
  <si>
    <t>B1500005144</t>
  </si>
  <si>
    <t>Adquisicón De Articulos De Limpieza Para Uso De La Institución</t>
  </si>
  <si>
    <t>Editora Hoy, Sas</t>
  </si>
  <si>
    <t>B1500008088</t>
  </si>
  <si>
    <t>E450000000588</t>
  </si>
  <si>
    <t>E450000000507</t>
  </si>
  <si>
    <t>E450000000438</t>
  </si>
  <si>
    <t>Edenorte</t>
  </si>
  <si>
    <t>E450000068487</t>
  </si>
  <si>
    <t>Suministro De Energia Electríca Montellano Periodo 01-07-2025 al 01-08-2025</t>
  </si>
  <si>
    <t>E450000069130</t>
  </si>
  <si>
    <t>Suministro De Energia Electríca Moca Periodo 01-07-2025 al 01-08-2025</t>
  </si>
  <si>
    <t>E450000070067</t>
  </si>
  <si>
    <t>Suministro De Energia Electríca Nagua Periodo 01-07-2025 al 01-08-2025</t>
  </si>
  <si>
    <t>E450000090997</t>
  </si>
  <si>
    <t>E450000067138</t>
  </si>
  <si>
    <t>Suministro De Energia Electríca Santiago Periodo 01-07-2025 al 01-08-2025</t>
  </si>
  <si>
    <t>Suministro De Energia Electríca Valverde Periodo 01-07-2025 al 01-08-2025</t>
  </si>
  <si>
    <t>E450000068344</t>
  </si>
  <si>
    <t>Suministro De Energia Electríca Puerto Plata Periodo 01-07-2025 al 01-08-2025</t>
  </si>
  <si>
    <t>E450000044027</t>
  </si>
  <si>
    <t>Suministro De Energia Electrica Invivienda Periodo 17-07-2025 al 18-08-2025</t>
  </si>
  <si>
    <t>Suministro De Energia Electrica Independencia Periodo 17-07-2025 al 18-08-2025</t>
  </si>
  <si>
    <t>E450000043256</t>
  </si>
  <si>
    <t>E450000044579</t>
  </si>
  <si>
    <t>Suministro De Energia Electrica La Romana Periodo 17-06-2025 al 17-07-2025</t>
  </si>
  <si>
    <t>Humanos Seguros, Sa</t>
  </si>
  <si>
    <t>E45000005490</t>
  </si>
  <si>
    <t>Poliza No. 30-95-198702 De Colaboradores Afiliados, Septiembre 2025</t>
  </si>
  <si>
    <t>B1500063593</t>
  </si>
  <si>
    <t>Recogida De Basura Gazcue, Agosto 2025</t>
  </si>
  <si>
    <t>Recogida De Basura Gazcue, Junio 2025</t>
  </si>
  <si>
    <t>Servicio De Alquiler De Equipos Para Uso De Subasta</t>
  </si>
  <si>
    <t>Gregorio Antonio De Jesús Rivas Espaillat</t>
  </si>
  <si>
    <t>B1500000057</t>
  </si>
  <si>
    <t>7 Notarizaciones De Expedientes</t>
  </si>
  <si>
    <t xml:space="preserve">Edesur </t>
  </si>
  <si>
    <t>E450000054313</t>
  </si>
  <si>
    <t>E450000054314</t>
  </si>
  <si>
    <t>E450000054315</t>
  </si>
  <si>
    <t>E450000054317</t>
  </si>
  <si>
    <t>Suministro De Energia Electrica La Feria, Periodo 02-07-2025 al 01-08-2025</t>
  </si>
  <si>
    <t>Suministro De Energia Electrica Villa Altagracia Periodo 08-07-2025 al 08-08-2025</t>
  </si>
  <si>
    <t>Suministro De Energia Electrica San Juan Periodo 03-07-2025 al 03-08-2025</t>
  </si>
  <si>
    <t>Suministro De Energia Electrica Alcarrizos Norte Periodo 15-07-2025 al 14-08-2025</t>
  </si>
  <si>
    <t>E450000014734</t>
  </si>
  <si>
    <t>E450000016155</t>
  </si>
  <si>
    <t>E450000016386</t>
  </si>
  <si>
    <t>E450000016558</t>
  </si>
  <si>
    <t>Al 30 de Septiembre 2025</t>
  </si>
  <si>
    <t>E450000003901</t>
  </si>
  <si>
    <t>Poliza No. 00032  De Planes Complementarios, Agosto 2025</t>
  </si>
  <si>
    <t>Poliza No. 00032  De Planes Complementarios, Septiembre 2025</t>
  </si>
  <si>
    <t>B1500066413</t>
  </si>
  <si>
    <t>B1500066177</t>
  </si>
  <si>
    <t>Recogida De Basura Gazcue, Septiembre 2025</t>
  </si>
  <si>
    <t>Recogida De Basura La Feria, Septiembre 2025</t>
  </si>
  <si>
    <t>E450000000264</t>
  </si>
  <si>
    <t xml:space="preserve">Servicio De Reparacion y Mantenimiento De Vehiculos En Garantia </t>
  </si>
  <si>
    <t>E450000000278</t>
  </si>
  <si>
    <t>Ayuntamiento Municipal De Samaná</t>
  </si>
  <si>
    <t>Recolección De Desechos Sólidos, Julio 2025</t>
  </si>
  <si>
    <t>B1500000642</t>
  </si>
  <si>
    <t>E450000014183</t>
  </si>
  <si>
    <t>E450000014184</t>
  </si>
  <si>
    <t>Servicio De Agua De Alcantarillado y Potable, Septiembre 2025</t>
  </si>
  <si>
    <t>Servicio De Agua De Pozo, Septiembre 2025</t>
  </si>
  <si>
    <t>E450000089255</t>
  </si>
  <si>
    <t>E450000089813</t>
  </si>
  <si>
    <t>Servivio Renta Movil, Agosto 2025</t>
  </si>
  <si>
    <t>Servicio De Flotas, Agosto 2025</t>
  </si>
  <si>
    <t>E450000089249</t>
  </si>
  <si>
    <t>Servicio De Internet, Telefonia Y  Telecable, Agosto 2025</t>
  </si>
  <si>
    <t>Constructora Inalsa, Srl</t>
  </si>
  <si>
    <t>B1500000304</t>
  </si>
  <si>
    <t>B1500004311</t>
  </si>
  <si>
    <t>B1500004290</t>
  </si>
  <si>
    <t>B1500004289</t>
  </si>
  <si>
    <t>Arreglos De Flores, Para Actividaes Programadas</t>
  </si>
  <si>
    <t>M&amp;N Cocina Catering, Srl</t>
  </si>
  <si>
    <t>B1500000415</t>
  </si>
  <si>
    <t>B1500000416</t>
  </si>
  <si>
    <t>B1500000421</t>
  </si>
  <si>
    <t>B1500000422</t>
  </si>
  <si>
    <t>Servicio De Almuerzos y Refrigerios Para Actividades Programadas</t>
  </si>
  <si>
    <t>Nueva Editora La Información, Srl</t>
  </si>
  <si>
    <t>B1500002133</t>
  </si>
  <si>
    <t>E450000016889</t>
  </si>
  <si>
    <t>E450000016871</t>
  </si>
  <si>
    <t>E450000016727</t>
  </si>
  <si>
    <t>E450000016685</t>
  </si>
  <si>
    <t>E450000018990</t>
  </si>
  <si>
    <t>E450000018395</t>
  </si>
  <si>
    <t>Proyectos Civiles y Electromecanicos (Procelca), Srl</t>
  </si>
  <si>
    <t>B1500000492</t>
  </si>
  <si>
    <t>2Da Cubicación Remozamiento Edificio Gubernamental Prov. Santiago Contrato No.CO-0002741-2024 d/f 11-11-2024</t>
  </si>
  <si>
    <t>Sanchte Construction AND Bulilding, Srl</t>
  </si>
  <si>
    <t>B1500000125</t>
  </si>
  <si>
    <t>2Da Cubicación Remozamiento Edificio Gubernamental Prov. La Vega</t>
  </si>
  <si>
    <t>Seguros Reservas, Sa</t>
  </si>
  <si>
    <t>E450000007637</t>
  </si>
  <si>
    <t>Poliza No. 2-2-102-0013383 De Seguro De Vida De Colaboradores, Septiembre 2025</t>
  </si>
  <si>
    <t>E450000007703</t>
  </si>
  <si>
    <t>Renovación Poliza No. 2--2-502-0194458 Vehiculo Motor Flotilla</t>
  </si>
  <si>
    <t>Padron Office Supply, Srl</t>
  </si>
  <si>
    <t>B1500001249</t>
  </si>
  <si>
    <t>Adquisición De Papel Bond y Libretas Para Uso De La Institución</t>
  </si>
  <si>
    <t>Comercial Perez Luciano, Srl</t>
  </si>
  <si>
    <t>B1500000192</t>
  </si>
  <si>
    <t>Adquisición De Material Gastable Para Uso De La Institución</t>
  </si>
  <si>
    <t>3ra Cubicación Remozamiento Edificio Gubernamental Prov. Monseñor Nouel (Bonao) Contrato No.116 d/f 29-11-2024</t>
  </si>
  <si>
    <r>
      <t xml:space="preserve">Preparado por
</t>
    </r>
    <r>
      <rPr>
        <b/>
        <i/>
        <sz val="10"/>
        <rFont val="Hervalit"/>
      </rPr>
      <t xml:space="preserve">
Génesis Contreras</t>
    </r>
    <r>
      <rPr>
        <i/>
        <sz val="10"/>
        <rFont val="Hervalit"/>
      </rPr>
      <t xml:space="preserve">
Técnico de Contabilidad</t>
    </r>
  </si>
  <si>
    <r>
      <t xml:space="preserve">Revisado por
</t>
    </r>
    <r>
      <rPr>
        <b/>
        <i/>
        <sz val="10"/>
        <rFont val="Hervalit"/>
      </rPr>
      <t>Felipe López García</t>
    </r>
    <r>
      <rPr>
        <i/>
        <sz val="10"/>
        <rFont val="Hervalit"/>
      </rPr>
      <t xml:space="preserve">
Encargado de Contabilidad</t>
    </r>
  </si>
  <si>
    <t>Estado</t>
  </si>
  <si>
    <t>Pendiente</t>
  </si>
  <si>
    <t>Pagado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</si>
</sst>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Hervalit"/>
    </font>
    <font>
      <sz val="10"/>
      <color theme="1"/>
      <name val="Hervalit"/>
    </font>
    <font>
      <b/>
      <i/>
      <sz val="10"/>
      <name val="Hervalit"/>
    </font>
    <font>
      <i/>
      <sz val="10"/>
      <name val="Hervalit"/>
    </font>
    <font>
      <b/>
      <sz val="10"/>
      <name val="Hervalit"/>
    </font>
    <font>
      <i/>
      <sz val="12"/>
      <name val="Hervalit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</patternFill>
    </fill>
    <fill>
      <patternFill patternType="solid">
        <fgColor theme="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4" borderId="0" applyNumberFormat="0" applyBorder="0" applyAlignment="0" applyProtection="0"/>
    <xf numFmtId="0" fontId="5" fillId="5" borderId="0" applyNumberFormat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67">
    <xf numFmtId="0" fontId="0" fillId="0" borderId="0" xfId="0"/>
    <xf numFmtId="14" fontId="9" fillId="0" borderId="1" xfId="5" applyNumberFormat="1" applyFont="1" applyBorder="1" applyAlignment="1">
      <alignment horizontal="left" vertical="center"/>
    </xf>
    <xf numFmtId="0" fontId="9" fillId="0" borderId="1" xfId="5" applyFont="1" applyBorder="1" applyAlignment="1">
      <alignment horizontal="left" vertical="center"/>
    </xf>
    <xf numFmtId="43" fontId="9" fillId="0" borderId="1" xfId="2" applyFont="1" applyFill="1" applyBorder="1" applyAlignment="1">
      <alignment horizontal="center" vertical="center"/>
    </xf>
    <xf numFmtId="14" fontId="9" fillId="0" borderId="1" xfId="5" applyNumberFormat="1" applyFont="1" applyBorder="1" applyAlignment="1">
      <alignment horizontal="left" vertical="center" wrapText="1"/>
    </xf>
    <xf numFmtId="43" fontId="9" fillId="0" borderId="1" xfId="2" applyFont="1" applyFill="1" applyBorder="1" applyAlignment="1">
      <alignment horizontal="center" vertical="center" wrapText="1"/>
    </xf>
    <xf numFmtId="14" fontId="9" fillId="0" borderId="1" xfId="2" applyNumberFormat="1" applyFont="1" applyFill="1" applyBorder="1" applyAlignment="1">
      <alignment horizontal="left" vertical="center"/>
    </xf>
    <xf numFmtId="14" fontId="9" fillId="0" borderId="1" xfId="0" applyNumberFormat="1" applyFont="1" applyBorder="1" applyAlignment="1">
      <alignment horizontal="left" vertical="center"/>
    </xf>
    <xf numFmtId="14" fontId="9" fillId="0" borderId="1" xfId="3" applyNumberFormat="1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1" xfId="3" applyFont="1" applyFill="1" applyBorder="1" applyAlignment="1">
      <alignment horizontal="left" vertical="center"/>
    </xf>
    <xf numFmtId="43" fontId="9" fillId="0" borderId="1" xfId="3" applyNumberFormat="1" applyFont="1" applyFill="1" applyBorder="1" applyAlignment="1">
      <alignment horizontal="center" vertical="center"/>
    </xf>
    <xf numFmtId="43" fontId="9" fillId="0" borderId="1" xfId="3" applyNumberFormat="1" applyFont="1" applyFill="1" applyBorder="1" applyAlignment="1">
      <alignment vertical="center"/>
    </xf>
    <xf numFmtId="0" fontId="9" fillId="0" borderId="1" xfId="5" applyFont="1" applyBorder="1" applyAlignment="1">
      <alignment horizontal="left" vertical="center" shrinkToFit="1"/>
    </xf>
    <xf numFmtId="0" fontId="9" fillId="0" borderId="1" xfId="5" applyFont="1" applyBorder="1" applyAlignment="1">
      <alignment vertical="center" shrinkToFit="1"/>
    </xf>
    <xf numFmtId="0" fontId="9" fillId="0" borderId="1" xfId="6" applyFont="1" applyBorder="1" applyAlignment="1">
      <alignment vertical="center" shrinkToFit="1"/>
    </xf>
    <xf numFmtId="0" fontId="9" fillId="0" borderId="1" xfId="0" applyFont="1" applyBorder="1" applyAlignment="1">
      <alignment horizontal="left" vertical="center" shrinkToFit="1"/>
    </xf>
    <xf numFmtId="0" fontId="9" fillId="0" borderId="1" xfId="3" applyFont="1" applyFill="1" applyBorder="1" applyAlignment="1">
      <alignment horizontal="left" vertical="center" shrinkToFit="1"/>
    </xf>
    <xf numFmtId="0" fontId="10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center" vertical="center"/>
    </xf>
    <xf numFmtId="43" fontId="6" fillId="0" borderId="0" xfId="1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vertical="center" wrapText="1"/>
    </xf>
    <xf numFmtId="43" fontId="8" fillId="3" borderId="1" xfId="1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left" vertical="center"/>
    </xf>
    <xf numFmtId="43" fontId="9" fillId="0" borderId="1" xfId="1" applyFont="1" applyFill="1" applyBorder="1" applyAlignment="1">
      <alignment vertical="center"/>
    </xf>
    <xf numFmtId="43" fontId="9" fillId="0" borderId="1" xfId="1" applyFont="1" applyFill="1" applyBorder="1" applyAlignment="1">
      <alignment horizontal="left" vertical="center"/>
    </xf>
    <xf numFmtId="43" fontId="9" fillId="2" borderId="1" xfId="1" applyFont="1" applyFill="1" applyBorder="1" applyAlignment="1">
      <alignment horizontal="center" vertical="center"/>
    </xf>
    <xf numFmtId="43" fontId="9" fillId="2" borderId="1" xfId="1" applyFont="1" applyFill="1" applyBorder="1" applyAlignment="1">
      <alignment horizontal="right" vertical="center"/>
    </xf>
    <xf numFmtId="43" fontId="8" fillId="0" borderId="0" xfId="1" applyFont="1" applyBorder="1" applyAlignment="1">
      <alignment vertical="center"/>
    </xf>
    <xf numFmtId="0" fontId="6" fillId="0" borderId="0" xfId="0" applyFont="1" applyAlignment="1">
      <alignment vertical="center" wrapText="1"/>
    </xf>
    <xf numFmtId="43" fontId="9" fillId="0" borderId="0" xfId="0" applyNumberFormat="1" applyFont="1" applyAlignment="1">
      <alignment horizontal="right" vertical="center"/>
    </xf>
    <xf numFmtId="43" fontId="6" fillId="0" borderId="0" xfId="2" applyFont="1" applyAlignment="1">
      <alignment vertical="center"/>
    </xf>
    <xf numFmtId="43" fontId="6" fillId="0" borderId="0" xfId="0" applyNumberFormat="1" applyFont="1" applyAlignment="1">
      <alignment vertical="center"/>
    </xf>
    <xf numFmtId="43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43" fontId="7" fillId="0" borderId="0" xfId="1" applyFont="1" applyFill="1" applyAlignment="1">
      <alignment vertical="center"/>
    </xf>
    <xf numFmtId="43" fontId="7" fillId="0" borderId="0" xfId="1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/>
    </xf>
    <xf numFmtId="43" fontId="9" fillId="0" borderId="1" xfId="1" applyFont="1" applyFill="1" applyBorder="1" applyAlignment="1">
      <alignment horizontal="center" vertical="center"/>
    </xf>
    <xf numFmtId="43" fontId="9" fillId="0" borderId="1" xfId="1" applyFont="1" applyFill="1" applyBorder="1" applyAlignment="1">
      <alignment horizontal="right" vertical="center"/>
    </xf>
    <xf numFmtId="43" fontId="9" fillId="2" borderId="1" xfId="1" applyFont="1" applyFill="1" applyBorder="1" applyAlignment="1">
      <alignment vertical="center"/>
    </xf>
    <xf numFmtId="0" fontId="9" fillId="0" borderId="1" xfId="4" applyFont="1" applyFill="1" applyBorder="1" applyAlignment="1">
      <alignment horizontal="left" vertical="center" shrinkToFit="1"/>
    </xf>
    <xf numFmtId="14" fontId="9" fillId="0" borderId="1" xfId="4" applyNumberFormat="1" applyFont="1" applyFill="1" applyBorder="1" applyAlignment="1">
      <alignment horizontal="left" vertical="center"/>
    </xf>
    <xf numFmtId="43" fontId="9" fillId="0" borderId="1" xfId="4" applyNumberFormat="1" applyFont="1" applyFill="1" applyBorder="1" applyAlignment="1">
      <alignment horizontal="center" vertical="center"/>
    </xf>
    <xf numFmtId="43" fontId="8" fillId="3" borderId="1" xfId="0" applyNumberFormat="1" applyFont="1" applyFill="1" applyBorder="1" applyAlignment="1">
      <alignment horizontal="right" vertical="center"/>
    </xf>
    <xf numFmtId="0" fontId="8" fillId="3" borderId="1" xfId="0" applyFont="1" applyFill="1" applyBorder="1" applyAlignment="1">
      <alignment vertical="center"/>
    </xf>
    <xf numFmtId="0" fontId="12" fillId="0" borderId="0" xfId="0" applyFont="1"/>
    <xf numFmtId="164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3" fontId="9" fillId="0" borderId="1" xfId="1" applyFont="1" applyFill="1" applyBorder="1" applyAlignment="1">
      <alignment horizontal="center" vertical="center"/>
    </xf>
    <xf numFmtId="43" fontId="9" fillId="2" borderId="1" xfId="1" applyFont="1" applyFill="1" applyBorder="1" applyAlignment="1">
      <alignment horizontal="center" vertical="center"/>
    </xf>
    <xf numFmtId="0" fontId="9" fillId="0" borderId="1" xfId="5" applyFont="1" applyBorder="1" applyAlignment="1">
      <alignment vertical="center" shrinkToFit="1"/>
    </xf>
    <xf numFmtId="43" fontId="8" fillId="3" borderId="1" xfId="1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43" fontId="9" fillId="2" borderId="1" xfId="1" applyFont="1" applyFill="1" applyBorder="1" applyAlignment="1">
      <alignment horizontal="right" vertical="center"/>
    </xf>
    <xf numFmtId="0" fontId="9" fillId="2" borderId="1" xfId="1" applyNumberFormat="1" applyFont="1" applyFill="1" applyBorder="1" applyAlignment="1">
      <alignment horizontal="right" vertical="center"/>
    </xf>
    <xf numFmtId="43" fontId="9" fillId="0" borderId="1" xfId="1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</cellXfs>
  <cellStyles count="8">
    <cellStyle name="Énfasis2" xfId="4" builtinId="33"/>
    <cellStyle name="Incorrecto" xfId="3" builtinId="27"/>
    <cellStyle name="Millares" xfId="2" builtinId="3"/>
    <cellStyle name="Millares 2 2" xfId="1"/>
    <cellStyle name="Millares 3" xfId="7"/>
    <cellStyle name="Normal" xfId="0" builtinId="0"/>
    <cellStyle name="Normal 2" xfId="6"/>
    <cellStyle name="Normal 3" xfId="5"/>
  </cellStyles>
  <dxfs count="0"/>
  <tableStyles count="0" defaultTableStyle="TableStyleMedium2" defaultPivotStyle="PivotStyleLight16"/>
  <colors>
    <mruColors>
      <color rgb="FF000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3276601</xdr:colOff>
      <xdr:row>0</xdr:row>
      <xdr:rowOff>63498</xdr:rowOff>
    </xdr:from>
    <xdr:ext cx="2931585" cy="1164169"/>
    <xdr:pic>
      <xdr:nvPicPr>
        <xdr:cNvPr id="2" name="Imagen 1">
          <a:extLst>
            <a:ext uri="{FF2B5EF4-FFF2-40B4-BE49-F238E27FC236}">
              <a16:creationId xmlns:a16="http://schemas.microsoft.com/office/drawing/2014/main" id="{5A2C658A-D4D8-4F90-8551-49BFAE19A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1" y="63498"/>
          <a:ext cx="2931585" cy="116416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5"/>
  <sheetViews>
    <sheetView tabSelected="1" workbookViewId="0">
      <selection activeCell="B156" sqref="B156"/>
    </sheetView>
  </sheetViews>
  <sheetFormatPr baseColWidth="10" defaultRowHeight="15"/>
  <cols>
    <col min="1" max="1" width="53.7109375" style="24" bestFit="1" customWidth="1"/>
    <col min="2" max="2" width="101.5703125" style="24" bestFit="1" customWidth="1"/>
    <col min="3" max="3" width="17.28515625" style="40" bestFit="1" customWidth="1"/>
    <col min="4" max="4" width="11.7109375" style="19" bestFit="1" customWidth="1"/>
    <col min="5" max="5" width="20" style="42" bestFit="1" customWidth="1"/>
    <col min="6" max="6" width="14.42578125" style="41" bestFit="1" customWidth="1"/>
    <col min="7" max="7" width="19.42578125" style="41" bestFit="1" customWidth="1"/>
    <col min="8" max="8" width="9.85546875" style="24" bestFit="1" customWidth="1"/>
  </cols>
  <sheetData>
    <row r="1" spans="1:8" ht="99.95" customHeight="1">
      <c r="A1" s="54"/>
      <c r="B1" s="54"/>
      <c r="C1" s="54"/>
      <c r="D1" s="54"/>
      <c r="E1" s="54"/>
      <c r="F1" s="54"/>
      <c r="G1" s="54"/>
      <c r="H1" s="54"/>
    </row>
    <row r="2" spans="1:8" ht="14.1" customHeight="1">
      <c r="A2" s="64" t="s">
        <v>2</v>
      </c>
      <c r="B2" s="64"/>
      <c r="C2" s="64"/>
      <c r="D2" s="64"/>
      <c r="E2" s="64"/>
      <c r="F2" s="64"/>
      <c r="G2" s="64"/>
      <c r="H2" s="64"/>
    </row>
    <row r="3" spans="1:8" ht="14.1" customHeight="1">
      <c r="A3" s="64" t="s">
        <v>3</v>
      </c>
      <c r="B3" s="64"/>
      <c r="C3" s="64"/>
      <c r="D3" s="64"/>
      <c r="E3" s="64"/>
      <c r="F3" s="64"/>
      <c r="G3" s="64"/>
      <c r="H3" s="64"/>
    </row>
    <row r="4" spans="1:8" ht="20.100000000000001" customHeight="1">
      <c r="A4" s="65" t="s">
        <v>109</v>
      </c>
      <c r="B4" s="65"/>
      <c r="C4" s="65"/>
      <c r="D4" s="65"/>
      <c r="E4" s="65"/>
      <c r="F4" s="65"/>
      <c r="G4" s="65"/>
      <c r="H4" s="65"/>
    </row>
    <row r="5" spans="1:8" ht="14.1" customHeight="1">
      <c r="A5" s="64" t="s">
        <v>255</v>
      </c>
      <c r="B5" s="64"/>
      <c r="C5" s="64"/>
      <c r="D5" s="64"/>
      <c r="E5" s="64"/>
      <c r="F5" s="64"/>
      <c r="G5" s="64"/>
      <c r="H5" s="64"/>
    </row>
    <row r="6" spans="1:8" ht="14.1" customHeight="1">
      <c r="A6" s="66" t="s">
        <v>4</v>
      </c>
      <c r="B6" s="66"/>
      <c r="C6" s="66"/>
      <c r="D6" s="66"/>
      <c r="E6" s="66"/>
      <c r="F6" s="66"/>
      <c r="G6" s="66"/>
      <c r="H6" s="66"/>
    </row>
    <row r="7" spans="1:8" ht="14.1" customHeight="1">
      <c r="A7" s="44"/>
      <c r="B7" s="44"/>
      <c r="C7" s="44"/>
      <c r="D7" s="44"/>
      <c r="E7" s="44"/>
      <c r="F7" s="44"/>
      <c r="G7" s="44"/>
      <c r="H7" s="44"/>
    </row>
    <row r="8" spans="1:8" ht="35.1" customHeight="1">
      <c r="A8" s="25" t="s">
        <v>0</v>
      </c>
      <c r="B8" s="25" t="s">
        <v>68</v>
      </c>
      <c r="C8" s="26" t="s">
        <v>69</v>
      </c>
      <c r="D8" s="27" t="s">
        <v>1</v>
      </c>
      <c r="E8" s="28" t="s">
        <v>67</v>
      </c>
      <c r="F8" s="26" t="s">
        <v>70</v>
      </c>
      <c r="G8" s="26" t="s">
        <v>99</v>
      </c>
      <c r="H8" s="52" t="s">
        <v>319</v>
      </c>
    </row>
    <row r="9" spans="1:8" ht="15" customHeight="1">
      <c r="A9" s="13" t="s">
        <v>5</v>
      </c>
      <c r="B9" s="13" t="s">
        <v>71</v>
      </c>
      <c r="C9" s="9" t="s">
        <v>33</v>
      </c>
      <c r="D9" s="1" t="s">
        <v>27</v>
      </c>
      <c r="E9" s="3">
        <v>9000</v>
      </c>
      <c r="F9" s="29"/>
      <c r="G9" s="29">
        <f>+E9-F9</f>
        <v>9000</v>
      </c>
      <c r="H9" s="14" t="s">
        <v>320</v>
      </c>
    </row>
    <row r="10" spans="1:8" ht="15" customHeight="1">
      <c r="A10" s="14" t="s">
        <v>102</v>
      </c>
      <c r="B10" s="14" t="s">
        <v>138</v>
      </c>
      <c r="C10" s="9" t="s">
        <v>136</v>
      </c>
      <c r="D10" s="4">
        <v>45870</v>
      </c>
      <c r="E10" s="5">
        <v>8220</v>
      </c>
      <c r="F10" s="56">
        <f>+E10+E11</f>
        <v>11708</v>
      </c>
      <c r="G10" s="56">
        <f>+E10+E11-F10</f>
        <v>0</v>
      </c>
      <c r="H10" s="58" t="s">
        <v>321</v>
      </c>
    </row>
    <row r="11" spans="1:8" ht="15" customHeight="1">
      <c r="A11" s="14" t="s">
        <v>102</v>
      </c>
      <c r="B11" s="14" t="s">
        <v>236</v>
      </c>
      <c r="C11" s="9" t="s">
        <v>137</v>
      </c>
      <c r="D11" s="4">
        <v>45870</v>
      </c>
      <c r="E11" s="5">
        <v>3488</v>
      </c>
      <c r="F11" s="56"/>
      <c r="G11" s="56"/>
      <c r="H11" s="58"/>
    </row>
    <row r="12" spans="1:8" ht="15" customHeight="1">
      <c r="A12" s="14" t="s">
        <v>102</v>
      </c>
      <c r="B12" s="14" t="s">
        <v>237</v>
      </c>
      <c r="C12" s="9" t="s">
        <v>235</v>
      </c>
      <c r="D12" s="4">
        <v>45810</v>
      </c>
      <c r="E12" s="5">
        <v>3325</v>
      </c>
      <c r="F12" s="45"/>
      <c r="G12" s="45">
        <f>+E12-F12</f>
        <v>3325</v>
      </c>
      <c r="H12" s="14" t="s">
        <v>320</v>
      </c>
    </row>
    <row r="13" spans="1:8" ht="15" customHeight="1">
      <c r="A13" s="14" t="s">
        <v>102</v>
      </c>
      <c r="B13" s="14" t="s">
        <v>261</v>
      </c>
      <c r="C13" s="9" t="s">
        <v>259</v>
      </c>
      <c r="D13" s="4">
        <v>45901</v>
      </c>
      <c r="E13" s="5">
        <v>3374</v>
      </c>
      <c r="F13" s="63"/>
      <c r="G13" s="63">
        <f>+E13+E14-F13</f>
        <v>11417</v>
      </c>
      <c r="H13" s="58" t="s">
        <v>320</v>
      </c>
    </row>
    <row r="14" spans="1:8" ht="15" customHeight="1">
      <c r="A14" s="14" t="s">
        <v>102</v>
      </c>
      <c r="B14" s="14" t="s">
        <v>262</v>
      </c>
      <c r="C14" s="9" t="s">
        <v>260</v>
      </c>
      <c r="D14" s="4">
        <v>45901</v>
      </c>
      <c r="E14" s="5">
        <v>8043</v>
      </c>
      <c r="F14" s="63"/>
      <c r="G14" s="63"/>
      <c r="H14" s="58"/>
    </row>
    <row r="15" spans="1:8" ht="15" customHeight="1">
      <c r="A15" s="14" t="s">
        <v>173</v>
      </c>
      <c r="B15" s="14" t="s">
        <v>238</v>
      </c>
      <c r="C15" s="9" t="s">
        <v>174</v>
      </c>
      <c r="D15" s="4">
        <v>45867</v>
      </c>
      <c r="E15" s="5">
        <v>189980</v>
      </c>
      <c r="F15" s="45"/>
      <c r="G15" s="45">
        <f>+E15-F15</f>
        <v>189980</v>
      </c>
      <c r="H15" s="14" t="s">
        <v>320</v>
      </c>
    </row>
    <row r="16" spans="1:8" ht="15" customHeight="1">
      <c r="A16" s="15" t="s">
        <v>6</v>
      </c>
      <c r="B16" s="13" t="s">
        <v>72</v>
      </c>
      <c r="C16" s="9" t="s">
        <v>34</v>
      </c>
      <c r="D16" s="4">
        <v>45647</v>
      </c>
      <c r="E16" s="5">
        <v>27216.11</v>
      </c>
      <c r="F16" s="30"/>
      <c r="G16" s="31">
        <f>+E16-F16</f>
        <v>27216.11</v>
      </c>
      <c r="H16" s="14" t="s">
        <v>320</v>
      </c>
    </row>
    <row r="17" spans="1:8" ht="15" customHeight="1">
      <c r="A17" s="15" t="s">
        <v>6</v>
      </c>
      <c r="B17" s="13" t="s">
        <v>191</v>
      </c>
      <c r="C17" s="9" t="s">
        <v>190</v>
      </c>
      <c r="D17" s="4">
        <v>45840</v>
      </c>
      <c r="E17" s="5">
        <v>48983.23</v>
      </c>
      <c r="F17" s="63"/>
      <c r="G17" s="63">
        <f>+E17+E18+E19-F17</f>
        <v>95883.540000000008</v>
      </c>
      <c r="H17" s="58" t="s">
        <v>320</v>
      </c>
    </row>
    <row r="18" spans="1:8" ht="15" customHeight="1">
      <c r="A18" s="15" t="s">
        <v>6</v>
      </c>
      <c r="B18" s="13" t="s">
        <v>191</v>
      </c>
      <c r="C18" s="9" t="s">
        <v>192</v>
      </c>
      <c r="D18" s="4">
        <v>45841</v>
      </c>
      <c r="E18" s="5">
        <v>32191.46</v>
      </c>
      <c r="F18" s="63"/>
      <c r="G18" s="63"/>
      <c r="H18" s="58"/>
    </row>
    <row r="19" spans="1:8" ht="15" customHeight="1">
      <c r="A19" s="15" t="s">
        <v>6</v>
      </c>
      <c r="B19" s="13" t="s">
        <v>191</v>
      </c>
      <c r="C19" s="9" t="s">
        <v>193</v>
      </c>
      <c r="D19" s="4">
        <v>45860</v>
      </c>
      <c r="E19" s="5">
        <v>14708.85</v>
      </c>
      <c r="F19" s="63"/>
      <c r="G19" s="63"/>
      <c r="H19" s="58"/>
    </row>
    <row r="20" spans="1:8" ht="15" customHeight="1">
      <c r="A20" s="15" t="s">
        <v>6</v>
      </c>
      <c r="B20" s="13" t="s">
        <v>264</v>
      </c>
      <c r="C20" s="9" t="s">
        <v>263</v>
      </c>
      <c r="D20" s="4">
        <v>45881</v>
      </c>
      <c r="E20" s="5">
        <v>25903.53</v>
      </c>
      <c r="F20" s="46"/>
      <c r="G20" s="46">
        <f>+E20-F20</f>
        <v>25903.53</v>
      </c>
      <c r="H20" s="14" t="s">
        <v>320</v>
      </c>
    </row>
    <row r="21" spans="1:8" ht="15" customHeight="1">
      <c r="A21" s="15" t="s">
        <v>6</v>
      </c>
      <c r="B21" s="13" t="s">
        <v>264</v>
      </c>
      <c r="C21" s="9" t="s">
        <v>265</v>
      </c>
      <c r="D21" s="4">
        <v>45905</v>
      </c>
      <c r="E21" s="5">
        <v>23313.9</v>
      </c>
      <c r="F21" s="46"/>
      <c r="G21" s="46">
        <f>+E21-F21</f>
        <v>23313.9</v>
      </c>
      <c r="H21" s="14" t="s">
        <v>320</v>
      </c>
    </row>
    <row r="22" spans="1:8" ht="15" customHeight="1">
      <c r="A22" s="15" t="s">
        <v>266</v>
      </c>
      <c r="B22" s="13" t="s">
        <v>267</v>
      </c>
      <c r="C22" s="9" t="s">
        <v>268</v>
      </c>
      <c r="D22" s="4">
        <v>45839</v>
      </c>
      <c r="E22" s="5">
        <v>1000</v>
      </c>
      <c r="F22" s="46"/>
      <c r="G22" s="46">
        <f>+E22-F22</f>
        <v>1000</v>
      </c>
      <c r="H22" s="14" t="s">
        <v>320</v>
      </c>
    </row>
    <row r="23" spans="1:8" ht="15" customHeight="1">
      <c r="A23" s="15" t="s">
        <v>197</v>
      </c>
      <c r="B23" s="13" t="s">
        <v>198</v>
      </c>
      <c r="C23" s="9" t="s">
        <v>199</v>
      </c>
      <c r="D23" s="4">
        <v>45896</v>
      </c>
      <c r="E23" s="5">
        <v>153660.54</v>
      </c>
      <c r="F23" s="46"/>
      <c r="G23" s="46">
        <f>+E23-F23</f>
        <v>153660.54</v>
      </c>
      <c r="H23" s="14" t="s">
        <v>320</v>
      </c>
    </row>
    <row r="24" spans="1:8" ht="15" customHeight="1">
      <c r="A24" s="13" t="s">
        <v>7</v>
      </c>
      <c r="B24" s="13" t="s">
        <v>73</v>
      </c>
      <c r="C24" s="9" t="s">
        <v>35</v>
      </c>
      <c r="D24" s="1">
        <v>44541</v>
      </c>
      <c r="E24" s="3">
        <v>40000</v>
      </c>
      <c r="F24" s="29"/>
      <c r="G24" s="29">
        <f>+E24-F24</f>
        <v>40000</v>
      </c>
      <c r="H24" s="14" t="s">
        <v>320</v>
      </c>
    </row>
    <row r="25" spans="1:8" ht="15" customHeight="1">
      <c r="A25" s="13" t="s">
        <v>139</v>
      </c>
      <c r="B25" s="13" t="s">
        <v>142</v>
      </c>
      <c r="C25" s="9" t="s">
        <v>140</v>
      </c>
      <c r="D25" s="1">
        <v>45870</v>
      </c>
      <c r="E25" s="3">
        <v>4101.8</v>
      </c>
      <c r="F25" s="57">
        <f>+E25+E26</f>
        <v>6074.8</v>
      </c>
      <c r="G25" s="57">
        <f>+E25+E26-F25</f>
        <v>0</v>
      </c>
      <c r="H25" s="58" t="s">
        <v>321</v>
      </c>
    </row>
    <row r="26" spans="1:8" ht="15" customHeight="1">
      <c r="A26" s="13" t="s">
        <v>139</v>
      </c>
      <c r="B26" s="13" t="s">
        <v>142</v>
      </c>
      <c r="C26" s="9" t="s">
        <v>141</v>
      </c>
      <c r="D26" s="1">
        <v>45870</v>
      </c>
      <c r="E26" s="3">
        <v>1973</v>
      </c>
      <c r="F26" s="57"/>
      <c r="G26" s="57"/>
      <c r="H26" s="58"/>
    </row>
    <row r="27" spans="1:8" ht="15" customHeight="1">
      <c r="A27" s="13" t="s">
        <v>139</v>
      </c>
      <c r="B27" s="13" t="s">
        <v>271</v>
      </c>
      <c r="C27" s="9" t="s">
        <v>269</v>
      </c>
      <c r="D27" s="1">
        <v>45901</v>
      </c>
      <c r="E27" s="3">
        <v>3791.8</v>
      </c>
      <c r="F27" s="61"/>
      <c r="G27" s="61">
        <f>+E27+E28-F27</f>
        <v>5764.8</v>
      </c>
      <c r="H27" s="58" t="s">
        <v>320</v>
      </c>
    </row>
    <row r="28" spans="1:8" ht="15" customHeight="1">
      <c r="A28" s="13" t="s">
        <v>139</v>
      </c>
      <c r="B28" s="13" t="s">
        <v>272</v>
      </c>
      <c r="C28" s="9" t="s">
        <v>270</v>
      </c>
      <c r="D28" s="1">
        <v>45901</v>
      </c>
      <c r="E28" s="3">
        <v>1973</v>
      </c>
      <c r="F28" s="61"/>
      <c r="G28" s="61"/>
      <c r="H28" s="58"/>
    </row>
    <row r="29" spans="1:8" ht="15" customHeight="1">
      <c r="A29" s="13" t="s">
        <v>175</v>
      </c>
      <c r="B29" s="13" t="s">
        <v>177</v>
      </c>
      <c r="C29" s="9" t="s">
        <v>176</v>
      </c>
      <c r="D29" s="1">
        <v>45873</v>
      </c>
      <c r="E29" s="3">
        <v>1090125.3</v>
      </c>
      <c r="F29" s="32"/>
      <c r="G29" s="32">
        <f>+E29-F29</f>
        <v>1090125.3</v>
      </c>
      <c r="H29" s="14" t="s">
        <v>320</v>
      </c>
    </row>
    <row r="30" spans="1:8" ht="15" customHeight="1">
      <c r="A30" s="13" t="s">
        <v>8</v>
      </c>
      <c r="B30" s="13" t="s">
        <v>74</v>
      </c>
      <c r="C30" s="9" t="s">
        <v>36</v>
      </c>
      <c r="D30" s="1">
        <v>44354</v>
      </c>
      <c r="E30" s="3">
        <v>30240</v>
      </c>
      <c r="F30" s="29"/>
      <c r="G30" s="29">
        <f>+E30-F30</f>
        <v>30240</v>
      </c>
      <c r="H30" s="14" t="s">
        <v>320</v>
      </c>
    </row>
    <row r="31" spans="1:8" ht="15" customHeight="1">
      <c r="A31" s="13" t="s">
        <v>313</v>
      </c>
      <c r="B31" s="13" t="s">
        <v>315</v>
      </c>
      <c r="C31" s="9" t="s">
        <v>314</v>
      </c>
      <c r="D31" s="1">
        <v>45904</v>
      </c>
      <c r="E31" s="3">
        <v>87401.29</v>
      </c>
      <c r="F31" s="29"/>
      <c r="G31" s="29">
        <f>+E31-F31</f>
        <v>87401.29</v>
      </c>
      <c r="H31" s="14" t="s">
        <v>320</v>
      </c>
    </row>
    <row r="32" spans="1:8" ht="15" customHeight="1">
      <c r="A32" s="13" t="s">
        <v>168</v>
      </c>
      <c r="B32" s="13" t="s">
        <v>178</v>
      </c>
      <c r="C32" s="9" t="s">
        <v>169</v>
      </c>
      <c r="D32" s="1">
        <v>45834</v>
      </c>
      <c r="E32" s="3">
        <v>113139.96</v>
      </c>
      <c r="F32" s="57">
        <f>+E32+E33+E35+E34</f>
        <v>462150.68</v>
      </c>
      <c r="G32" s="57">
        <f>+E32+E33+E34+E35-F32</f>
        <v>0</v>
      </c>
      <c r="H32" s="58" t="s">
        <v>321</v>
      </c>
    </row>
    <row r="33" spans="1:8" ht="15" customHeight="1">
      <c r="A33" s="13" t="s">
        <v>168</v>
      </c>
      <c r="B33" s="13" t="s">
        <v>178</v>
      </c>
      <c r="C33" s="9" t="s">
        <v>170</v>
      </c>
      <c r="D33" s="1">
        <v>45834</v>
      </c>
      <c r="E33" s="3">
        <v>114914.77</v>
      </c>
      <c r="F33" s="57"/>
      <c r="G33" s="57"/>
      <c r="H33" s="58"/>
    </row>
    <row r="34" spans="1:8" ht="15" customHeight="1">
      <c r="A34" s="13" t="s">
        <v>168</v>
      </c>
      <c r="B34" s="13" t="s">
        <v>178</v>
      </c>
      <c r="C34" s="9" t="s">
        <v>171</v>
      </c>
      <c r="D34" s="1">
        <v>45834</v>
      </c>
      <c r="E34" s="3">
        <v>116213.24</v>
      </c>
      <c r="F34" s="57"/>
      <c r="G34" s="57"/>
      <c r="H34" s="58"/>
    </row>
    <row r="35" spans="1:8" ht="15" customHeight="1">
      <c r="A35" s="13" t="s">
        <v>168</v>
      </c>
      <c r="B35" s="13" t="s">
        <v>178</v>
      </c>
      <c r="C35" s="9" t="s">
        <v>172</v>
      </c>
      <c r="D35" s="1">
        <v>45842</v>
      </c>
      <c r="E35" s="3">
        <v>117882.71</v>
      </c>
      <c r="F35" s="57"/>
      <c r="G35" s="57"/>
      <c r="H35" s="58"/>
    </row>
    <row r="36" spans="1:8" ht="15" customHeight="1">
      <c r="A36" s="14" t="s">
        <v>9</v>
      </c>
      <c r="B36" s="14" t="s">
        <v>104</v>
      </c>
      <c r="C36" s="9" t="s">
        <v>100</v>
      </c>
      <c r="D36" s="4">
        <v>45835</v>
      </c>
      <c r="E36" s="5">
        <v>236194.83</v>
      </c>
      <c r="F36" s="29">
        <f>+E36</f>
        <v>236194.83</v>
      </c>
      <c r="G36" s="29">
        <f t="shared" ref="G36:G50" si="0">+E36-F36</f>
        <v>0</v>
      </c>
      <c r="H36" s="14" t="s">
        <v>321</v>
      </c>
    </row>
    <row r="37" spans="1:8" ht="15" customHeight="1">
      <c r="A37" s="14" t="s">
        <v>9</v>
      </c>
      <c r="B37" s="14" t="s">
        <v>123</v>
      </c>
      <c r="C37" s="9" t="s">
        <v>120</v>
      </c>
      <c r="D37" s="4">
        <v>45865</v>
      </c>
      <c r="E37" s="5">
        <v>236143.13</v>
      </c>
      <c r="F37" s="30">
        <f>+E37</f>
        <v>236143.13</v>
      </c>
      <c r="G37" s="29">
        <f t="shared" si="0"/>
        <v>0</v>
      </c>
      <c r="H37" s="14" t="s">
        <v>321</v>
      </c>
    </row>
    <row r="38" spans="1:8" ht="15" customHeight="1">
      <c r="A38" s="14" t="s">
        <v>9</v>
      </c>
      <c r="B38" s="14" t="s">
        <v>122</v>
      </c>
      <c r="C38" s="9" t="s">
        <v>121</v>
      </c>
      <c r="D38" s="4">
        <v>45865</v>
      </c>
      <c r="E38" s="5">
        <v>249847.93</v>
      </c>
      <c r="F38" s="30">
        <f>+E38</f>
        <v>249847.93</v>
      </c>
      <c r="G38" s="29">
        <f t="shared" si="0"/>
        <v>0</v>
      </c>
      <c r="H38" s="14" t="s">
        <v>321</v>
      </c>
    </row>
    <row r="39" spans="1:8" ht="15" customHeight="1">
      <c r="A39" s="14" t="s">
        <v>9</v>
      </c>
      <c r="B39" s="14" t="s">
        <v>144</v>
      </c>
      <c r="C39" s="9" t="s">
        <v>143</v>
      </c>
      <c r="D39" s="4">
        <v>45896</v>
      </c>
      <c r="E39" s="5">
        <v>2159.11</v>
      </c>
      <c r="F39" s="30">
        <f>+E39</f>
        <v>2159.11</v>
      </c>
      <c r="G39" s="29">
        <f t="shared" si="0"/>
        <v>0</v>
      </c>
      <c r="H39" s="14" t="s">
        <v>321</v>
      </c>
    </row>
    <row r="40" spans="1:8" ht="15" customHeight="1">
      <c r="A40" s="14" t="s">
        <v>9</v>
      </c>
      <c r="B40" s="14" t="s">
        <v>276</v>
      </c>
      <c r="C40" s="9" t="s">
        <v>273</v>
      </c>
      <c r="D40" s="4">
        <v>45896</v>
      </c>
      <c r="E40" s="5">
        <v>236145.07</v>
      </c>
      <c r="F40" s="30">
        <v>0</v>
      </c>
      <c r="G40" s="29">
        <f t="shared" si="0"/>
        <v>236145.07</v>
      </c>
      <c r="H40" s="14" t="s">
        <v>320</v>
      </c>
    </row>
    <row r="41" spans="1:8" ht="15" customHeight="1">
      <c r="A41" s="14" t="s">
        <v>9</v>
      </c>
      <c r="B41" s="14" t="s">
        <v>275</v>
      </c>
      <c r="C41" s="9" t="s">
        <v>274</v>
      </c>
      <c r="D41" s="4">
        <v>45896</v>
      </c>
      <c r="E41" s="5">
        <v>2159.06</v>
      </c>
      <c r="F41" s="30">
        <v>0</v>
      </c>
      <c r="G41" s="29">
        <f t="shared" si="0"/>
        <v>2159.06</v>
      </c>
      <c r="H41" s="14" t="s">
        <v>320</v>
      </c>
    </row>
    <row r="42" spans="1:8" ht="15" customHeight="1">
      <c r="A42" s="14" t="s">
        <v>9</v>
      </c>
      <c r="B42" s="14" t="s">
        <v>278</v>
      </c>
      <c r="C42" s="9" t="s">
        <v>277</v>
      </c>
      <c r="D42" s="4">
        <v>45896</v>
      </c>
      <c r="E42" s="5">
        <v>249516.33</v>
      </c>
      <c r="F42" s="30">
        <v>0</v>
      </c>
      <c r="G42" s="29">
        <f t="shared" si="0"/>
        <v>249516.33</v>
      </c>
      <c r="H42" s="14" t="s">
        <v>320</v>
      </c>
    </row>
    <row r="43" spans="1:8" ht="15" customHeight="1">
      <c r="A43" s="13" t="s">
        <v>10</v>
      </c>
      <c r="B43" s="13" t="s">
        <v>105</v>
      </c>
      <c r="C43" s="9" t="s">
        <v>37</v>
      </c>
      <c r="D43" s="1">
        <v>44910</v>
      </c>
      <c r="E43" s="3">
        <v>233480.64</v>
      </c>
      <c r="F43" s="29"/>
      <c r="G43" s="29">
        <f t="shared" si="0"/>
        <v>233480.64</v>
      </c>
      <c r="H43" s="14" t="s">
        <v>320</v>
      </c>
    </row>
    <row r="44" spans="1:8" ht="15" customHeight="1">
      <c r="A44" s="13" t="s">
        <v>279</v>
      </c>
      <c r="B44" s="13" t="s">
        <v>316</v>
      </c>
      <c r="C44" s="9" t="s">
        <v>280</v>
      </c>
      <c r="D44" s="1">
        <v>45916</v>
      </c>
      <c r="E44" s="3">
        <v>6989587.4000000004</v>
      </c>
      <c r="F44" s="29">
        <v>0</v>
      </c>
      <c r="G44" s="29">
        <f t="shared" si="0"/>
        <v>6989587.4000000004</v>
      </c>
      <c r="H44" s="14" t="s">
        <v>320</v>
      </c>
    </row>
    <row r="45" spans="1:8" ht="15" customHeight="1">
      <c r="A45" s="13" t="s">
        <v>11</v>
      </c>
      <c r="B45" s="13" t="s">
        <v>75</v>
      </c>
      <c r="C45" s="9" t="s">
        <v>38</v>
      </c>
      <c r="D45" s="1" t="s">
        <v>101</v>
      </c>
      <c r="E45" s="3">
        <v>29166.67</v>
      </c>
      <c r="F45" s="29"/>
      <c r="G45" s="29">
        <f t="shared" si="0"/>
        <v>29166.67</v>
      </c>
      <c r="H45" s="14" t="s">
        <v>320</v>
      </c>
    </row>
    <row r="46" spans="1:8" ht="15" customHeight="1">
      <c r="A46" s="13" t="s">
        <v>103</v>
      </c>
      <c r="B46" s="13" t="s">
        <v>75</v>
      </c>
      <c r="C46" s="9" t="s">
        <v>39</v>
      </c>
      <c r="D46" s="1">
        <v>44319</v>
      </c>
      <c r="E46" s="3">
        <v>29166.67</v>
      </c>
      <c r="F46" s="31"/>
      <c r="G46" s="29">
        <f t="shared" si="0"/>
        <v>29166.67</v>
      </c>
      <c r="H46" s="14" t="s">
        <v>320</v>
      </c>
    </row>
    <row r="47" spans="1:8" ht="15" customHeight="1">
      <c r="A47" s="13" t="s">
        <v>182</v>
      </c>
      <c r="B47" s="13" t="s">
        <v>183</v>
      </c>
      <c r="C47" s="9" t="s">
        <v>184</v>
      </c>
      <c r="D47" s="1">
        <v>45838</v>
      </c>
      <c r="E47" s="3">
        <v>447500</v>
      </c>
      <c r="F47" s="31">
        <f>+E47</f>
        <v>447500</v>
      </c>
      <c r="G47" s="29">
        <f t="shared" si="0"/>
        <v>0</v>
      </c>
      <c r="H47" s="14" t="s">
        <v>321</v>
      </c>
    </row>
    <row r="48" spans="1:8" ht="15" customHeight="1">
      <c r="A48" s="13" t="s">
        <v>158</v>
      </c>
      <c r="B48" s="13" t="s">
        <v>160</v>
      </c>
      <c r="C48" s="9" t="s">
        <v>159</v>
      </c>
      <c r="D48" s="1">
        <v>45840</v>
      </c>
      <c r="E48" s="3">
        <v>84960</v>
      </c>
      <c r="F48" s="31">
        <f>+E48</f>
        <v>84960</v>
      </c>
      <c r="G48" s="29">
        <f t="shared" si="0"/>
        <v>0</v>
      </c>
      <c r="H48" s="14" t="s">
        <v>321</v>
      </c>
    </row>
    <row r="49" spans="1:8" ht="15" customHeight="1">
      <c r="A49" s="15" t="s">
        <v>24</v>
      </c>
      <c r="B49" s="13" t="s">
        <v>64</v>
      </c>
      <c r="C49" s="2" t="s">
        <v>30</v>
      </c>
      <c r="D49" s="1">
        <v>45118</v>
      </c>
      <c r="E49" s="3">
        <v>10000</v>
      </c>
      <c r="F49" s="29"/>
      <c r="G49" s="29">
        <f t="shared" si="0"/>
        <v>10000</v>
      </c>
      <c r="H49" s="14" t="s">
        <v>320</v>
      </c>
    </row>
    <row r="50" spans="1:8" ht="15" customHeight="1">
      <c r="A50" s="13" t="s">
        <v>25</v>
      </c>
      <c r="B50" s="13" t="s">
        <v>65</v>
      </c>
      <c r="C50" s="2" t="s">
        <v>31</v>
      </c>
      <c r="D50" s="1">
        <v>45217</v>
      </c>
      <c r="E50" s="3">
        <v>32000</v>
      </c>
      <c r="F50" s="29"/>
      <c r="G50" s="29">
        <f t="shared" si="0"/>
        <v>32000</v>
      </c>
      <c r="H50" s="14" t="s">
        <v>320</v>
      </c>
    </row>
    <row r="51" spans="1:8" ht="15" customHeight="1">
      <c r="A51" s="13" t="s">
        <v>148</v>
      </c>
      <c r="B51" s="13" t="s">
        <v>152</v>
      </c>
      <c r="C51" s="2" t="s">
        <v>149</v>
      </c>
      <c r="D51" s="1">
        <v>45855</v>
      </c>
      <c r="E51" s="3">
        <v>87976.07</v>
      </c>
      <c r="F51" s="57">
        <f>+E51+E52+E53</f>
        <v>108144.87000000001</v>
      </c>
      <c r="G51" s="57">
        <f>+E51+E52+E53-F51</f>
        <v>0</v>
      </c>
      <c r="H51" s="58" t="s">
        <v>321</v>
      </c>
    </row>
    <row r="52" spans="1:8" ht="15" customHeight="1">
      <c r="A52" s="13" t="s">
        <v>148</v>
      </c>
      <c r="B52" s="13" t="s">
        <v>153</v>
      </c>
      <c r="C52" s="2" t="s">
        <v>150</v>
      </c>
      <c r="D52" s="1">
        <v>45855</v>
      </c>
      <c r="E52" s="3">
        <v>14129.74</v>
      </c>
      <c r="F52" s="57"/>
      <c r="G52" s="57"/>
      <c r="H52" s="58"/>
    </row>
    <row r="53" spans="1:8" ht="15" customHeight="1">
      <c r="A53" s="13" t="s">
        <v>148</v>
      </c>
      <c r="B53" s="13" t="s">
        <v>154</v>
      </c>
      <c r="C53" s="2" t="s">
        <v>151</v>
      </c>
      <c r="D53" s="1">
        <v>45855</v>
      </c>
      <c r="E53" s="3">
        <v>6039.06</v>
      </c>
      <c r="F53" s="57"/>
      <c r="G53" s="57"/>
      <c r="H53" s="58"/>
    </row>
    <row r="54" spans="1:8" ht="15" customHeight="1">
      <c r="A54" s="13" t="s">
        <v>148</v>
      </c>
      <c r="B54" s="13" t="s">
        <v>227</v>
      </c>
      <c r="C54" s="2" t="s">
        <v>226</v>
      </c>
      <c r="D54" s="1">
        <v>45887</v>
      </c>
      <c r="E54" s="3">
        <v>15470.11</v>
      </c>
      <c r="F54" s="57">
        <f>+E54+E55+E56</f>
        <v>107049.91</v>
      </c>
      <c r="G54" s="57">
        <f>+E54+E55+E56-F54</f>
        <v>0</v>
      </c>
      <c r="H54" s="58" t="s">
        <v>321</v>
      </c>
    </row>
    <row r="55" spans="1:8" ht="15" customHeight="1">
      <c r="A55" s="13" t="s">
        <v>148</v>
      </c>
      <c r="B55" s="13" t="s">
        <v>228</v>
      </c>
      <c r="C55" s="2" t="s">
        <v>229</v>
      </c>
      <c r="D55" s="1">
        <v>45887</v>
      </c>
      <c r="E55" s="3">
        <v>90265.52</v>
      </c>
      <c r="F55" s="57"/>
      <c r="G55" s="57"/>
      <c r="H55" s="58"/>
    </row>
    <row r="56" spans="1:8" ht="15" customHeight="1">
      <c r="A56" s="13" t="s">
        <v>148</v>
      </c>
      <c r="B56" s="13" t="s">
        <v>231</v>
      </c>
      <c r="C56" s="2" t="s">
        <v>230</v>
      </c>
      <c r="D56" s="1">
        <v>45887</v>
      </c>
      <c r="E56" s="3">
        <v>1314.28</v>
      </c>
      <c r="F56" s="57"/>
      <c r="G56" s="57"/>
      <c r="H56" s="58"/>
    </row>
    <row r="57" spans="1:8" ht="15" customHeight="1">
      <c r="A57" s="13" t="s">
        <v>213</v>
      </c>
      <c r="B57" s="13" t="s">
        <v>215</v>
      </c>
      <c r="C57" s="2" t="s">
        <v>214</v>
      </c>
      <c r="D57" s="1">
        <v>45873</v>
      </c>
      <c r="E57" s="3">
        <v>75453.91</v>
      </c>
      <c r="F57" s="61">
        <f>+E57+E58+E59++E60+E61+E62</f>
        <v>78654.570000000007</v>
      </c>
      <c r="G57" s="61">
        <f>+E57+E58+E59+E60+E61+E62-F57</f>
        <v>0</v>
      </c>
      <c r="H57" s="58" t="s">
        <v>321</v>
      </c>
    </row>
    <row r="58" spans="1:8" ht="15" customHeight="1">
      <c r="A58" s="13" t="s">
        <v>213</v>
      </c>
      <c r="B58" s="13" t="s">
        <v>217</v>
      </c>
      <c r="C58" s="2" t="s">
        <v>216</v>
      </c>
      <c r="D58" s="1">
        <v>45873</v>
      </c>
      <c r="E58" s="3">
        <v>299.44</v>
      </c>
      <c r="F58" s="61"/>
      <c r="G58" s="61"/>
      <c r="H58" s="58"/>
    </row>
    <row r="59" spans="1:8" ht="15" customHeight="1">
      <c r="A59" s="13" t="s">
        <v>213</v>
      </c>
      <c r="B59" s="13" t="s">
        <v>219</v>
      </c>
      <c r="C59" s="2" t="s">
        <v>218</v>
      </c>
      <c r="D59" s="1">
        <v>45873</v>
      </c>
      <c r="E59" s="3">
        <v>1275.58</v>
      </c>
      <c r="F59" s="61"/>
      <c r="G59" s="61"/>
      <c r="H59" s="58"/>
    </row>
    <row r="60" spans="1:8" ht="15" customHeight="1">
      <c r="A60" s="13" t="s">
        <v>213</v>
      </c>
      <c r="B60" s="13" t="s">
        <v>223</v>
      </c>
      <c r="C60" s="2" t="s">
        <v>220</v>
      </c>
      <c r="D60" s="1">
        <v>45873</v>
      </c>
      <c r="E60" s="3">
        <v>1218.1600000000001</v>
      </c>
      <c r="F60" s="61"/>
      <c r="G60" s="61"/>
      <c r="H60" s="58"/>
    </row>
    <row r="61" spans="1:8" ht="15" customHeight="1">
      <c r="A61" s="13" t="s">
        <v>213</v>
      </c>
      <c r="B61" s="13" t="s">
        <v>222</v>
      </c>
      <c r="C61" s="2" t="s">
        <v>221</v>
      </c>
      <c r="D61" s="1">
        <v>45870</v>
      </c>
      <c r="E61" s="3">
        <v>127.18</v>
      </c>
      <c r="F61" s="61"/>
      <c r="G61" s="61"/>
      <c r="H61" s="58"/>
    </row>
    <row r="62" spans="1:8" ht="15" customHeight="1">
      <c r="A62" s="13" t="s">
        <v>213</v>
      </c>
      <c r="B62" s="13" t="s">
        <v>225</v>
      </c>
      <c r="C62" s="2" t="s">
        <v>224</v>
      </c>
      <c r="D62" s="1">
        <v>45873</v>
      </c>
      <c r="E62" s="3">
        <v>280.3</v>
      </c>
      <c r="F62" s="61"/>
      <c r="G62" s="61"/>
      <c r="H62" s="58"/>
    </row>
    <row r="63" spans="1:8" ht="15" customHeight="1">
      <c r="A63" s="13" t="s">
        <v>12</v>
      </c>
      <c r="B63" s="13" t="s">
        <v>147</v>
      </c>
      <c r="C63" s="9" t="s">
        <v>134</v>
      </c>
      <c r="D63" s="4">
        <v>45834</v>
      </c>
      <c r="E63" s="5">
        <v>8000</v>
      </c>
      <c r="F63" s="56">
        <f>+E63+E64</f>
        <v>1020987.72</v>
      </c>
      <c r="G63" s="56">
        <f>+E63+E64-F63</f>
        <v>0</v>
      </c>
      <c r="H63" s="58" t="s">
        <v>321</v>
      </c>
    </row>
    <row r="64" spans="1:8" ht="15" customHeight="1">
      <c r="A64" s="13" t="s">
        <v>12</v>
      </c>
      <c r="B64" s="13" t="s">
        <v>135</v>
      </c>
      <c r="C64" s="9" t="s">
        <v>130</v>
      </c>
      <c r="D64" s="4">
        <v>45869</v>
      </c>
      <c r="E64" s="5">
        <v>1012987.72</v>
      </c>
      <c r="F64" s="56"/>
      <c r="G64" s="56"/>
      <c r="H64" s="58"/>
    </row>
    <row r="65" spans="1:8" ht="15" customHeight="1">
      <c r="A65" s="13" t="s">
        <v>12</v>
      </c>
      <c r="B65" s="13" t="s">
        <v>155</v>
      </c>
      <c r="C65" s="9" t="s">
        <v>131</v>
      </c>
      <c r="D65" s="4">
        <v>45869</v>
      </c>
      <c r="E65" s="5">
        <v>1746.3</v>
      </c>
      <c r="F65" s="56">
        <f>+E65+E66+E67</f>
        <v>7489.1399999999994</v>
      </c>
      <c r="G65" s="56">
        <f>+E65+E66+E67-F65</f>
        <v>0</v>
      </c>
      <c r="H65" s="58" t="s">
        <v>321</v>
      </c>
    </row>
    <row r="66" spans="1:8" ht="15" customHeight="1">
      <c r="A66" s="13" t="s">
        <v>12</v>
      </c>
      <c r="B66" s="13" t="s">
        <v>156</v>
      </c>
      <c r="C66" s="9" t="s">
        <v>132</v>
      </c>
      <c r="D66" s="4">
        <v>45869</v>
      </c>
      <c r="E66" s="5">
        <v>1023.47</v>
      </c>
      <c r="F66" s="56"/>
      <c r="G66" s="56"/>
      <c r="H66" s="58"/>
    </row>
    <row r="67" spans="1:8" ht="15" customHeight="1">
      <c r="A67" s="13" t="s">
        <v>12</v>
      </c>
      <c r="B67" s="13" t="s">
        <v>157</v>
      </c>
      <c r="C67" s="9" t="s">
        <v>133</v>
      </c>
      <c r="D67" s="4">
        <v>45869</v>
      </c>
      <c r="E67" s="5">
        <v>4719.37</v>
      </c>
      <c r="F67" s="56"/>
      <c r="G67" s="56"/>
      <c r="H67" s="58"/>
    </row>
    <row r="68" spans="1:8" ht="15" customHeight="1">
      <c r="A68" s="13" t="s">
        <v>242</v>
      </c>
      <c r="B68" s="13" t="s">
        <v>247</v>
      </c>
      <c r="C68" s="9" t="s">
        <v>243</v>
      </c>
      <c r="D68" s="4">
        <v>45900</v>
      </c>
      <c r="E68" s="5">
        <v>1072896.32</v>
      </c>
      <c r="F68" s="63"/>
      <c r="G68" s="63">
        <f>+E68+E69+E70+E71-F68</f>
        <v>1080966.5</v>
      </c>
      <c r="H68" s="58" t="s">
        <v>320</v>
      </c>
    </row>
    <row r="69" spans="1:8" ht="15" customHeight="1">
      <c r="A69" s="13" t="s">
        <v>242</v>
      </c>
      <c r="B69" s="13" t="s">
        <v>248</v>
      </c>
      <c r="C69" s="9" t="s">
        <v>244</v>
      </c>
      <c r="D69" s="4">
        <v>45900</v>
      </c>
      <c r="E69" s="5">
        <v>2071.56</v>
      </c>
      <c r="F69" s="63"/>
      <c r="G69" s="63"/>
      <c r="H69" s="58"/>
    </row>
    <row r="70" spans="1:8" ht="15" customHeight="1">
      <c r="A70" s="13" t="s">
        <v>242</v>
      </c>
      <c r="B70" s="13" t="s">
        <v>249</v>
      </c>
      <c r="C70" s="9" t="s">
        <v>245</v>
      </c>
      <c r="D70" s="4">
        <v>45900</v>
      </c>
      <c r="E70" s="5">
        <v>1258.18</v>
      </c>
      <c r="F70" s="63"/>
      <c r="G70" s="63"/>
      <c r="H70" s="58"/>
    </row>
    <row r="71" spans="1:8" ht="15" customHeight="1">
      <c r="A71" s="13" t="s">
        <v>242</v>
      </c>
      <c r="B71" s="13" t="s">
        <v>250</v>
      </c>
      <c r="C71" s="9" t="s">
        <v>246</v>
      </c>
      <c r="D71" s="4">
        <v>45900</v>
      </c>
      <c r="E71" s="5">
        <v>4740.4399999999996</v>
      </c>
      <c r="F71" s="63"/>
      <c r="G71" s="63"/>
      <c r="H71" s="58"/>
    </row>
    <row r="72" spans="1:8" ht="15" customHeight="1">
      <c r="A72" s="13" t="s">
        <v>185</v>
      </c>
      <c r="B72" s="13" t="s">
        <v>119</v>
      </c>
      <c r="C72" s="9" t="s">
        <v>186</v>
      </c>
      <c r="D72" s="4">
        <v>45834</v>
      </c>
      <c r="E72" s="5">
        <v>256806.94</v>
      </c>
      <c r="F72" s="63"/>
      <c r="G72" s="63">
        <f>+E72+E73+E74+E75-F72</f>
        <v>314472.19</v>
      </c>
      <c r="H72" s="58" t="s">
        <v>320</v>
      </c>
    </row>
    <row r="73" spans="1:8" ht="15" customHeight="1">
      <c r="A73" s="13" t="s">
        <v>185</v>
      </c>
      <c r="B73" s="13" t="s">
        <v>119</v>
      </c>
      <c r="C73" s="9" t="s">
        <v>187</v>
      </c>
      <c r="D73" s="4">
        <v>45835</v>
      </c>
      <c r="E73" s="5">
        <v>7434</v>
      </c>
      <c r="F73" s="63"/>
      <c r="G73" s="63"/>
      <c r="H73" s="58"/>
    </row>
    <row r="74" spans="1:8" ht="15" customHeight="1">
      <c r="A74" s="13" t="s">
        <v>185</v>
      </c>
      <c r="B74" s="13" t="s">
        <v>119</v>
      </c>
      <c r="C74" s="9" t="s">
        <v>188</v>
      </c>
      <c r="D74" s="4">
        <v>45839</v>
      </c>
      <c r="E74" s="5">
        <v>9300</v>
      </c>
      <c r="F74" s="63"/>
      <c r="G74" s="63"/>
      <c r="H74" s="58"/>
    </row>
    <row r="75" spans="1:8" ht="15" customHeight="1">
      <c r="A75" s="13" t="s">
        <v>185</v>
      </c>
      <c r="B75" s="13" t="s">
        <v>119</v>
      </c>
      <c r="C75" s="9" t="s">
        <v>189</v>
      </c>
      <c r="D75" s="4">
        <v>45846</v>
      </c>
      <c r="E75" s="5">
        <v>40931.25</v>
      </c>
      <c r="F75" s="63"/>
      <c r="G75" s="63"/>
      <c r="H75" s="58"/>
    </row>
    <row r="76" spans="1:8" ht="15" customHeight="1">
      <c r="A76" s="15" t="s">
        <v>13</v>
      </c>
      <c r="B76" s="13" t="s">
        <v>76</v>
      </c>
      <c r="C76" s="9" t="s">
        <v>40</v>
      </c>
      <c r="D76" s="1">
        <v>45266</v>
      </c>
      <c r="E76" s="3">
        <v>39028.080000000002</v>
      </c>
      <c r="F76" s="30"/>
      <c r="G76" s="29">
        <f>+E76-F76</f>
        <v>39028.080000000002</v>
      </c>
      <c r="H76" s="14" t="s">
        <v>320</v>
      </c>
    </row>
    <row r="77" spans="1:8" ht="15" customHeight="1">
      <c r="A77" s="15" t="s">
        <v>13</v>
      </c>
      <c r="B77" s="13" t="s">
        <v>119</v>
      </c>
      <c r="C77" s="9" t="s">
        <v>165</v>
      </c>
      <c r="D77" s="1">
        <v>45832</v>
      </c>
      <c r="E77" s="3">
        <v>9075</v>
      </c>
      <c r="F77" s="30">
        <f>+E77</f>
        <v>9075</v>
      </c>
      <c r="G77" s="29">
        <f>+E77-F77</f>
        <v>0</v>
      </c>
      <c r="H77" s="14" t="s">
        <v>321</v>
      </c>
    </row>
    <row r="78" spans="1:8" ht="15" customHeight="1">
      <c r="A78" s="15" t="s">
        <v>208</v>
      </c>
      <c r="B78" s="13" t="s">
        <v>119</v>
      </c>
      <c r="C78" s="9" t="s">
        <v>209</v>
      </c>
      <c r="D78" s="1">
        <v>45624</v>
      </c>
      <c r="E78" s="3">
        <v>122661</v>
      </c>
      <c r="F78" s="62"/>
      <c r="G78" s="61">
        <f>+E78+E79+E80+E81-F78</f>
        <v>232013.7</v>
      </c>
      <c r="H78" s="58" t="s">
        <v>320</v>
      </c>
    </row>
    <row r="79" spans="1:8" ht="15" customHeight="1">
      <c r="A79" s="15" t="s">
        <v>208</v>
      </c>
      <c r="B79" s="13" t="s">
        <v>119</v>
      </c>
      <c r="C79" s="9" t="s">
        <v>212</v>
      </c>
      <c r="D79" s="1">
        <v>45824</v>
      </c>
      <c r="E79" s="3">
        <v>11100</v>
      </c>
      <c r="F79" s="62"/>
      <c r="G79" s="61"/>
      <c r="H79" s="58"/>
    </row>
    <row r="80" spans="1:8" ht="15" customHeight="1">
      <c r="A80" s="15" t="s">
        <v>208</v>
      </c>
      <c r="B80" s="13" t="s">
        <v>119</v>
      </c>
      <c r="C80" s="9" t="s">
        <v>211</v>
      </c>
      <c r="D80" s="1">
        <v>45846</v>
      </c>
      <c r="E80" s="3">
        <v>49126.35</v>
      </c>
      <c r="F80" s="62"/>
      <c r="G80" s="61"/>
      <c r="H80" s="58"/>
    </row>
    <row r="81" spans="1:8" ht="15" customHeight="1">
      <c r="A81" s="15" t="s">
        <v>208</v>
      </c>
      <c r="B81" s="13" t="s">
        <v>119</v>
      </c>
      <c r="C81" s="9" t="s">
        <v>210</v>
      </c>
      <c r="D81" s="1">
        <v>45881</v>
      </c>
      <c r="E81" s="3">
        <v>49126.35</v>
      </c>
      <c r="F81" s="62"/>
      <c r="G81" s="61"/>
      <c r="H81" s="58"/>
    </row>
    <row r="82" spans="1:8" ht="15" customHeight="1">
      <c r="A82" s="15" t="s">
        <v>113</v>
      </c>
      <c r="B82" s="13" t="s">
        <v>115</v>
      </c>
      <c r="C82" s="9" t="s">
        <v>114</v>
      </c>
      <c r="D82" s="1">
        <v>45859</v>
      </c>
      <c r="E82" s="3">
        <v>35400</v>
      </c>
      <c r="F82" s="30">
        <f>+E82</f>
        <v>35400</v>
      </c>
      <c r="G82" s="29">
        <f t="shared" ref="G82:G89" si="1">+E82-F82</f>
        <v>0</v>
      </c>
      <c r="H82" s="14" t="s">
        <v>321</v>
      </c>
    </row>
    <row r="83" spans="1:8" ht="15" customHeight="1">
      <c r="A83" s="15" t="s">
        <v>14</v>
      </c>
      <c r="B83" s="13" t="s">
        <v>77</v>
      </c>
      <c r="C83" s="9" t="s">
        <v>41</v>
      </c>
      <c r="D83" s="7">
        <v>45254</v>
      </c>
      <c r="E83" s="3">
        <v>31108</v>
      </c>
      <c r="F83" s="30"/>
      <c r="G83" s="29">
        <f t="shared" si="1"/>
        <v>31108</v>
      </c>
      <c r="H83" s="14" t="s">
        <v>320</v>
      </c>
    </row>
    <row r="84" spans="1:8" ht="15" customHeight="1">
      <c r="A84" s="13" t="s">
        <v>15</v>
      </c>
      <c r="B84" s="13" t="s">
        <v>78</v>
      </c>
      <c r="C84" s="9" t="s">
        <v>42</v>
      </c>
      <c r="D84" s="1">
        <v>45051</v>
      </c>
      <c r="E84" s="3">
        <v>29736</v>
      </c>
      <c r="F84" s="30"/>
      <c r="G84" s="29">
        <f t="shared" si="1"/>
        <v>29736</v>
      </c>
      <c r="H84" s="14" t="s">
        <v>320</v>
      </c>
    </row>
    <row r="85" spans="1:8" ht="15" customHeight="1">
      <c r="A85" s="13" t="s">
        <v>15</v>
      </c>
      <c r="B85" s="13" t="s">
        <v>78</v>
      </c>
      <c r="C85" s="9" t="s">
        <v>43</v>
      </c>
      <c r="D85" s="1">
        <v>45051</v>
      </c>
      <c r="E85" s="3">
        <v>8850</v>
      </c>
      <c r="F85" s="30"/>
      <c r="G85" s="29">
        <f t="shared" si="1"/>
        <v>8850</v>
      </c>
      <c r="H85" s="14" t="s">
        <v>320</v>
      </c>
    </row>
    <row r="86" spans="1:8" ht="15" customHeight="1">
      <c r="A86" s="13" t="s">
        <v>15</v>
      </c>
      <c r="B86" s="13" t="s">
        <v>78</v>
      </c>
      <c r="C86" s="9" t="s">
        <v>44</v>
      </c>
      <c r="D86" s="1">
        <v>45072</v>
      </c>
      <c r="E86" s="3">
        <v>6962</v>
      </c>
      <c r="F86" s="30"/>
      <c r="G86" s="29">
        <f t="shared" si="1"/>
        <v>6962</v>
      </c>
      <c r="H86" s="14" t="s">
        <v>320</v>
      </c>
    </row>
    <row r="87" spans="1:8" ht="15" customHeight="1">
      <c r="A87" s="16" t="s">
        <v>16</v>
      </c>
      <c r="B87" s="17" t="s">
        <v>79</v>
      </c>
      <c r="C87" s="9" t="s">
        <v>42</v>
      </c>
      <c r="D87" s="8">
        <v>45051</v>
      </c>
      <c r="E87" s="11">
        <v>29736</v>
      </c>
      <c r="F87" s="30"/>
      <c r="G87" s="29">
        <f t="shared" si="1"/>
        <v>29736</v>
      </c>
      <c r="H87" s="14" t="s">
        <v>320</v>
      </c>
    </row>
    <row r="88" spans="1:8" ht="15" customHeight="1">
      <c r="A88" s="16" t="s">
        <v>16</v>
      </c>
      <c r="B88" s="17" t="s">
        <v>79</v>
      </c>
      <c r="C88" s="9" t="s">
        <v>43</v>
      </c>
      <c r="D88" s="8">
        <v>45051</v>
      </c>
      <c r="E88" s="11">
        <v>8850</v>
      </c>
      <c r="F88" s="30"/>
      <c r="G88" s="29">
        <f t="shared" si="1"/>
        <v>8850</v>
      </c>
      <c r="H88" s="14" t="s">
        <v>320</v>
      </c>
    </row>
    <row r="89" spans="1:8" ht="15" customHeight="1">
      <c r="A89" s="16" t="s">
        <v>15</v>
      </c>
      <c r="B89" s="17" t="s">
        <v>284</v>
      </c>
      <c r="C89" s="9" t="s">
        <v>281</v>
      </c>
      <c r="D89" s="8">
        <v>45895</v>
      </c>
      <c r="E89" s="11">
        <v>11800</v>
      </c>
      <c r="F89" s="30"/>
      <c r="G89" s="29">
        <f t="shared" si="1"/>
        <v>11800</v>
      </c>
      <c r="H89" s="14" t="s">
        <v>320</v>
      </c>
    </row>
    <row r="90" spans="1:8" ht="15" customHeight="1">
      <c r="A90" s="16" t="s">
        <v>15</v>
      </c>
      <c r="B90" s="17" t="s">
        <v>284</v>
      </c>
      <c r="C90" s="9" t="s">
        <v>283</v>
      </c>
      <c r="D90" s="8">
        <v>45875</v>
      </c>
      <c r="E90" s="12">
        <v>35400</v>
      </c>
      <c r="F90" s="63"/>
      <c r="G90" s="61">
        <f>++E90+E91</f>
        <v>59000</v>
      </c>
      <c r="H90" s="14" t="s">
        <v>320</v>
      </c>
    </row>
    <row r="91" spans="1:8" ht="15" customHeight="1">
      <c r="A91" s="16" t="s">
        <v>15</v>
      </c>
      <c r="B91" s="17" t="s">
        <v>284</v>
      </c>
      <c r="C91" s="9" t="s">
        <v>282</v>
      </c>
      <c r="D91" s="8">
        <v>45875</v>
      </c>
      <c r="E91" s="12">
        <v>23600</v>
      </c>
      <c r="F91" s="63"/>
      <c r="G91" s="61"/>
      <c r="H91" s="14" t="s">
        <v>320</v>
      </c>
    </row>
    <row r="92" spans="1:8" ht="15" customHeight="1">
      <c r="A92" s="16" t="s">
        <v>239</v>
      </c>
      <c r="B92" s="17" t="s">
        <v>241</v>
      </c>
      <c r="C92" s="9" t="s">
        <v>240</v>
      </c>
      <c r="D92" s="8">
        <v>45819</v>
      </c>
      <c r="E92" s="11">
        <v>10500</v>
      </c>
      <c r="F92" s="30"/>
      <c r="G92" s="29">
        <f>+E92-F92</f>
        <v>10500</v>
      </c>
      <c r="H92" s="14" t="s">
        <v>320</v>
      </c>
    </row>
    <row r="93" spans="1:8" ht="15" customHeight="1">
      <c r="A93" s="16" t="s">
        <v>124</v>
      </c>
      <c r="B93" s="17" t="s">
        <v>126</v>
      </c>
      <c r="C93" s="9" t="s">
        <v>125</v>
      </c>
      <c r="D93" s="8">
        <v>45825</v>
      </c>
      <c r="E93" s="11">
        <v>1212627</v>
      </c>
      <c r="F93" s="30">
        <f>+E93</f>
        <v>1212627</v>
      </c>
      <c r="G93" s="29">
        <f>+E93-F93</f>
        <v>0</v>
      </c>
      <c r="H93" s="14" t="s">
        <v>321</v>
      </c>
    </row>
    <row r="94" spans="1:8" ht="15" customHeight="1">
      <c r="A94" s="16" t="s">
        <v>116</v>
      </c>
      <c r="B94" s="17" t="s">
        <v>119</v>
      </c>
      <c r="C94" s="9" t="s">
        <v>117</v>
      </c>
      <c r="D94" s="8">
        <v>45825</v>
      </c>
      <c r="E94" s="11">
        <v>65378.3</v>
      </c>
      <c r="F94" s="56">
        <f>+E94+E95</f>
        <v>125653.92000000001</v>
      </c>
      <c r="G94" s="57">
        <f>+E94+E95-F94</f>
        <v>0</v>
      </c>
      <c r="H94" s="58" t="s">
        <v>321</v>
      </c>
    </row>
    <row r="95" spans="1:8" ht="15" customHeight="1">
      <c r="A95" s="16" t="s">
        <v>116</v>
      </c>
      <c r="B95" s="17" t="s">
        <v>119</v>
      </c>
      <c r="C95" s="9" t="s">
        <v>118</v>
      </c>
      <c r="D95" s="8">
        <v>45849</v>
      </c>
      <c r="E95" s="11">
        <v>60275.62</v>
      </c>
      <c r="F95" s="56"/>
      <c r="G95" s="57"/>
      <c r="H95" s="58"/>
    </row>
    <row r="96" spans="1:8" ht="15" customHeight="1">
      <c r="A96" s="16" t="s">
        <v>205</v>
      </c>
      <c r="B96" s="17" t="s">
        <v>207</v>
      </c>
      <c r="C96" s="9" t="s">
        <v>206</v>
      </c>
      <c r="D96" s="8">
        <v>45881</v>
      </c>
      <c r="E96" s="11">
        <v>150998.70000000001</v>
      </c>
      <c r="F96" s="30"/>
      <c r="G96" s="29">
        <f>+E96-F96</f>
        <v>150998.70000000001</v>
      </c>
      <c r="H96" s="14" t="s">
        <v>320</v>
      </c>
    </row>
    <row r="97" spans="1:8" ht="15" customHeight="1">
      <c r="A97" s="16" t="s">
        <v>232</v>
      </c>
      <c r="B97" s="17" t="s">
        <v>234</v>
      </c>
      <c r="C97" s="9" t="s">
        <v>233</v>
      </c>
      <c r="D97" s="8">
        <v>45901</v>
      </c>
      <c r="E97" s="11">
        <v>212841.66</v>
      </c>
      <c r="F97" s="30"/>
      <c r="G97" s="29">
        <f>+E97-F97</f>
        <v>212841.66</v>
      </c>
      <c r="H97" s="14" t="s">
        <v>320</v>
      </c>
    </row>
    <row r="98" spans="1:8" ht="15" customHeight="1">
      <c r="A98" s="14" t="s">
        <v>17</v>
      </c>
      <c r="B98" s="14" t="s">
        <v>167</v>
      </c>
      <c r="C98" s="9" t="s">
        <v>166</v>
      </c>
      <c r="D98" s="4">
        <v>45828</v>
      </c>
      <c r="E98" s="5">
        <v>199546.85</v>
      </c>
      <c r="F98" s="30">
        <f>+E98</f>
        <v>199546.85</v>
      </c>
      <c r="G98" s="29">
        <f>+E98-F98</f>
        <v>0</v>
      </c>
      <c r="H98" s="14" t="s">
        <v>321</v>
      </c>
    </row>
    <row r="99" spans="1:8" ht="15" customHeight="1">
      <c r="A99" s="17" t="s">
        <v>18</v>
      </c>
      <c r="B99" s="13" t="s">
        <v>98</v>
      </c>
      <c r="C99" s="9" t="s">
        <v>30</v>
      </c>
      <c r="D99" s="6">
        <v>45027</v>
      </c>
      <c r="E99" s="3">
        <v>9440</v>
      </c>
      <c r="F99" s="29"/>
      <c r="G99" s="29">
        <f>+E99-F99</f>
        <v>9440</v>
      </c>
      <c r="H99" s="14" t="s">
        <v>320</v>
      </c>
    </row>
    <row r="100" spans="1:8" ht="15" customHeight="1">
      <c r="A100" s="17" t="s">
        <v>285</v>
      </c>
      <c r="B100" s="13" t="s">
        <v>290</v>
      </c>
      <c r="C100" s="9" t="s">
        <v>286</v>
      </c>
      <c r="D100" s="6">
        <v>45790</v>
      </c>
      <c r="E100" s="3">
        <v>148679.76</v>
      </c>
      <c r="F100" s="61">
        <v>0</v>
      </c>
      <c r="G100" s="61">
        <f>+E100+E101+E102+E103</f>
        <v>916860.64999999991</v>
      </c>
      <c r="H100" s="58" t="s">
        <v>320</v>
      </c>
    </row>
    <row r="101" spans="1:8" ht="15" customHeight="1">
      <c r="A101" s="17" t="s">
        <v>285</v>
      </c>
      <c r="B101" s="13" t="s">
        <v>290</v>
      </c>
      <c r="C101" s="9" t="s">
        <v>287</v>
      </c>
      <c r="D101" s="6">
        <v>45792</v>
      </c>
      <c r="E101" s="3">
        <v>53100.21</v>
      </c>
      <c r="F101" s="61"/>
      <c r="G101" s="61"/>
      <c r="H101" s="58"/>
    </row>
    <row r="102" spans="1:8" ht="15" customHeight="1">
      <c r="A102" s="17" t="s">
        <v>285</v>
      </c>
      <c r="B102" s="13" t="s">
        <v>290</v>
      </c>
      <c r="C102" s="9" t="s">
        <v>288</v>
      </c>
      <c r="D102" s="6">
        <v>45812</v>
      </c>
      <c r="E102" s="3">
        <v>219481.27</v>
      </c>
      <c r="F102" s="61"/>
      <c r="G102" s="61"/>
      <c r="H102" s="58"/>
    </row>
    <row r="103" spans="1:8" ht="15" customHeight="1">
      <c r="A103" s="17" t="s">
        <v>285</v>
      </c>
      <c r="B103" s="13" t="s">
        <v>290</v>
      </c>
      <c r="C103" s="9" t="s">
        <v>289</v>
      </c>
      <c r="D103" s="6">
        <v>45817</v>
      </c>
      <c r="E103" s="3">
        <v>495599.41</v>
      </c>
      <c r="F103" s="61"/>
      <c r="G103" s="61"/>
      <c r="H103" s="58"/>
    </row>
    <row r="104" spans="1:8" ht="15" customHeight="1">
      <c r="A104" s="17" t="s">
        <v>291</v>
      </c>
      <c r="B104" s="13" t="s">
        <v>119</v>
      </c>
      <c r="C104" s="9" t="s">
        <v>292</v>
      </c>
      <c r="D104" s="6">
        <v>45834</v>
      </c>
      <c r="E104" s="3">
        <v>7500</v>
      </c>
      <c r="F104" s="33"/>
      <c r="G104" s="33">
        <f t="shared" ref="G104:G120" si="2">+E104-F104</f>
        <v>7500</v>
      </c>
      <c r="H104" s="14" t="s">
        <v>320</v>
      </c>
    </row>
    <row r="105" spans="1:8" ht="15" customHeight="1">
      <c r="A105" s="13" t="s">
        <v>19</v>
      </c>
      <c r="B105" s="13" t="s">
        <v>80</v>
      </c>
      <c r="C105" s="9" t="s">
        <v>45</v>
      </c>
      <c r="D105" s="6">
        <v>44936</v>
      </c>
      <c r="E105" s="3">
        <v>65000</v>
      </c>
      <c r="F105" s="30"/>
      <c r="G105" s="29">
        <f t="shared" si="2"/>
        <v>65000</v>
      </c>
      <c r="H105" s="14" t="s">
        <v>320</v>
      </c>
    </row>
    <row r="106" spans="1:8" ht="15" customHeight="1">
      <c r="A106" s="15" t="s">
        <v>19</v>
      </c>
      <c r="B106" s="13" t="s">
        <v>81</v>
      </c>
      <c r="C106" s="9" t="s">
        <v>46</v>
      </c>
      <c r="D106" s="1">
        <v>44965</v>
      </c>
      <c r="E106" s="3">
        <v>65000</v>
      </c>
      <c r="F106" s="30"/>
      <c r="G106" s="29">
        <f t="shared" si="2"/>
        <v>65000</v>
      </c>
      <c r="H106" s="14" t="s">
        <v>320</v>
      </c>
    </row>
    <row r="107" spans="1:8" ht="15" customHeight="1">
      <c r="A107" s="15" t="s">
        <v>19</v>
      </c>
      <c r="B107" s="13" t="s">
        <v>82</v>
      </c>
      <c r="C107" s="9" t="s">
        <v>47</v>
      </c>
      <c r="D107" s="1">
        <v>44993</v>
      </c>
      <c r="E107" s="3">
        <v>65000</v>
      </c>
      <c r="F107" s="29"/>
      <c r="G107" s="29">
        <f t="shared" si="2"/>
        <v>65000</v>
      </c>
      <c r="H107" s="14" t="s">
        <v>320</v>
      </c>
    </row>
    <row r="108" spans="1:8" ht="15" customHeight="1">
      <c r="A108" s="15" t="s">
        <v>19</v>
      </c>
      <c r="B108" s="13" t="s">
        <v>83</v>
      </c>
      <c r="C108" s="9" t="s">
        <v>48</v>
      </c>
      <c r="D108" s="1">
        <v>45027</v>
      </c>
      <c r="E108" s="3">
        <v>65000</v>
      </c>
      <c r="F108" s="29"/>
      <c r="G108" s="29">
        <f t="shared" si="2"/>
        <v>65000</v>
      </c>
      <c r="H108" s="14" t="s">
        <v>320</v>
      </c>
    </row>
    <row r="109" spans="1:8" ht="15" customHeight="1">
      <c r="A109" s="15" t="s">
        <v>19</v>
      </c>
      <c r="B109" s="13" t="s">
        <v>84</v>
      </c>
      <c r="C109" s="9" t="s">
        <v>49</v>
      </c>
      <c r="D109" s="1">
        <v>45054</v>
      </c>
      <c r="E109" s="3">
        <v>65000</v>
      </c>
      <c r="F109" s="29"/>
      <c r="G109" s="29">
        <f t="shared" si="2"/>
        <v>65000</v>
      </c>
      <c r="H109" s="14" t="s">
        <v>320</v>
      </c>
    </row>
    <row r="110" spans="1:8" ht="15" customHeight="1">
      <c r="A110" s="15" t="s">
        <v>19</v>
      </c>
      <c r="B110" s="13" t="s">
        <v>85</v>
      </c>
      <c r="C110" s="9" t="s">
        <v>50</v>
      </c>
      <c r="D110" s="1">
        <v>45082</v>
      </c>
      <c r="E110" s="3">
        <v>65000</v>
      </c>
      <c r="F110" s="29"/>
      <c r="G110" s="29">
        <f t="shared" si="2"/>
        <v>65000</v>
      </c>
      <c r="H110" s="14" t="s">
        <v>320</v>
      </c>
    </row>
    <row r="111" spans="1:8" ht="15" customHeight="1">
      <c r="A111" s="15" t="s">
        <v>19</v>
      </c>
      <c r="B111" s="13" t="s">
        <v>86</v>
      </c>
      <c r="C111" s="9" t="s">
        <v>51</v>
      </c>
      <c r="D111" s="1">
        <v>45117</v>
      </c>
      <c r="E111" s="3">
        <v>65000</v>
      </c>
      <c r="F111" s="29"/>
      <c r="G111" s="29">
        <f t="shared" si="2"/>
        <v>65000</v>
      </c>
      <c r="H111" s="14" t="s">
        <v>320</v>
      </c>
    </row>
    <row r="112" spans="1:8" ht="15" customHeight="1">
      <c r="A112" s="15" t="s">
        <v>19</v>
      </c>
      <c r="B112" s="13" t="s">
        <v>87</v>
      </c>
      <c r="C112" s="9" t="s">
        <v>52</v>
      </c>
      <c r="D112" s="1">
        <v>45145</v>
      </c>
      <c r="E112" s="3">
        <v>65000</v>
      </c>
      <c r="F112" s="29"/>
      <c r="G112" s="29">
        <f t="shared" si="2"/>
        <v>65000</v>
      </c>
      <c r="H112" s="14" t="s">
        <v>320</v>
      </c>
    </row>
    <row r="113" spans="1:8" ht="15" customHeight="1">
      <c r="A113" s="15" t="s">
        <v>19</v>
      </c>
      <c r="B113" s="13" t="s">
        <v>88</v>
      </c>
      <c r="C113" s="9" t="s">
        <v>53</v>
      </c>
      <c r="D113" s="1">
        <v>45189</v>
      </c>
      <c r="E113" s="3">
        <v>65000</v>
      </c>
      <c r="F113" s="29"/>
      <c r="G113" s="29">
        <f t="shared" si="2"/>
        <v>65000</v>
      </c>
      <c r="H113" s="14" t="s">
        <v>320</v>
      </c>
    </row>
    <row r="114" spans="1:8" ht="15" customHeight="1">
      <c r="A114" s="15" t="s">
        <v>19</v>
      </c>
      <c r="B114" s="13" t="s">
        <v>89</v>
      </c>
      <c r="C114" s="9" t="s">
        <v>54</v>
      </c>
      <c r="D114" s="1">
        <v>45215</v>
      </c>
      <c r="E114" s="3">
        <v>65000</v>
      </c>
      <c r="F114" s="31"/>
      <c r="G114" s="29">
        <f t="shared" si="2"/>
        <v>65000</v>
      </c>
      <c r="H114" s="14" t="s">
        <v>320</v>
      </c>
    </row>
    <row r="115" spans="1:8" ht="15" customHeight="1">
      <c r="A115" s="15" t="s">
        <v>19</v>
      </c>
      <c r="B115" s="13" t="s">
        <v>90</v>
      </c>
      <c r="C115" s="9" t="s">
        <v>55</v>
      </c>
      <c r="D115" s="1">
        <v>45231</v>
      </c>
      <c r="E115" s="3">
        <v>65000</v>
      </c>
      <c r="F115" s="29"/>
      <c r="G115" s="29">
        <f t="shared" si="2"/>
        <v>65000</v>
      </c>
      <c r="H115" s="14" t="s">
        <v>320</v>
      </c>
    </row>
    <row r="116" spans="1:8" ht="15" customHeight="1">
      <c r="A116" s="15" t="s">
        <v>19</v>
      </c>
      <c r="B116" s="13" t="s">
        <v>91</v>
      </c>
      <c r="C116" s="9" t="s">
        <v>56</v>
      </c>
      <c r="D116" s="1">
        <v>45261</v>
      </c>
      <c r="E116" s="3">
        <v>65000</v>
      </c>
      <c r="F116" s="31"/>
      <c r="G116" s="29">
        <f t="shared" si="2"/>
        <v>65000</v>
      </c>
      <c r="H116" s="14" t="s">
        <v>320</v>
      </c>
    </row>
    <row r="117" spans="1:8" ht="15" customHeight="1">
      <c r="A117" s="13" t="s">
        <v>20</v>
      </c>
      <c r="B117" s="13" t="s">
        <v>106</v>
      </c>
      <c r="C117" s="9" t="s">
        <v>57</v>
      </c>
      <c r="D117" s="1" t="s">
        <v>28</v>
      </c>
      <c r="E117" s="3">
        <v>41005</v>
      </c>
      <c r="F117" s="29"/>
      <c r="G117" s="29">
        <f t="shared" si="2"/>
        <v>41005</v>
      </c>
      <c r="H117" s="14" t="s">
        <v>320</v>
      </c>
    </row>
    <row r="118" spans="1:8" ht="15" customHeight="1">
      <c r="A118" s="13" t="s">
        <v>145</v>
      </c>
      <c r="B118" s="13" t="s">
        <v>119</v>
      </c>
      <c r="C118" s="9" t="s">
        <v>146</v>
      </c>
      <c r="D118" s="1">
        <v>45824</v>
      </c>
      <c r="E118" s="3">
        <v>12975</v>
      </c>
      <c r="F118" s="29">
        <f>+E118</f>
        <v>12975</v>
      </c>
      <c r="G118" s="29">
        <f t="shared" si="2"/>
        <v>0</v>
      </c>
      <c r="H118" s="14" t="s">
        <v>321</v>
      </c>
    </row>
    <row r="119" spans="1:8" ht="15" customHeight="1">
      <c r="A119" s="13" t="s">
        <v>310</v>
      </c>
      <c r="B119" s="13" t="s">
        <v>312</v>
      </c>
      <c r="C119" s="9" t="s">
        <v>311</v>
      </c>
      <c r="D119" s="1">
        <v>45919</v>
      </c>
      <c r="E119" s="3">
        <v>281854.8</v>
      </c>
      <c r="F119" s="29"/>
      <c r="G119" s="29">
        <f t="shared" si="2"/>
        <v>281854.8</v>
      </c>
      <c r="H119" s="14" t="s">
        <v>320</v>
      </c>
    </row>
    <row r="120" spans="1:8" ht="15" customHeight="1">
      <c r="A120" s="13" t="s">
        <v>194</v>
      </c>
      <c r="B120" s="13" t="s">
        <v>196</v>
      </c>
      <c r="C120" s="9" t="s">
        <v>195</v>
      </c>
      <c r="D120" s="1">
        <v>45880</v>
      </c>
      <c r="E120" s="3">
        <v>6060</v>
      </c>
      <c r="F120" s="29"/>
      <c r="G120" s="29">
        <f t="shared" si="2"/>
        <v>6060</v>
      </c>
      <c r="H120" s="14" t="s">
        <v>320</v>
      </c>
    </row>
    <row r="121" spans="1:8" ht="15" customHeight="1">
      <c r="A121" s="13" t="s">
        <v>194</v>
      </c>
      <c r="B121" s="13" t="s">
        <v>196</v>
      </c>
      <c r="C121" s="9" t="s">
        <v>251</v>
      </c>
      <c r="D121" s="1">
        <v>45831</v>
      </c>
      <c r="E121" s="3">
        <v>10140</v>
      </c>
      <c r="F121" s="61"/>
      <c r="G121" s="57">
        <f>+E121+E122+E123+E124-F121</f>
        <v>37620</v>
      </c>
      <c r="H121" s="58" t="s">
        <v>320</v>
      </c>
    </row>
    <row r="122" spans="1:8" ht="15" customHeight="1">
      <c r="A122" s="13" t="s">
        <v>194</v>
      </c>
      <c r="B122" s="13" t="s">
        <v>196</v>
      </c>
      <c r="C122" s="9" t="s">
        <v>252</v>
      </c>
      <c r="D122" s="1">
        <v>45838</v>
      </c>
      <c r="E122" s="3">
        <v>8700</v>
      </c>
      <c r="F122" s="61"/>
      <c r="G122" s="57"/>
      <c r="H122" s="58"/>
    </row>
    <row r="123" spans="1:8" ht="15" customHeight="1">
      <c r="A123" s="13" t="s">
        <v>194</v>
      </c>
      <c r="B123" s="13" t="s">
        <v>196</v>
      </c>
      <c r="C123" s="9" t="s">
        <v>253</v>
      </c>
      <c r="D123" s="1">
        <v>45845</v>
      </c>
      <c r="E123" s="3">
        <v>9000</v>
      </c>
      <c r="F123" s="61"/>
      <c r="G123" s="57"/>
      <c r="H123" s="58"/>
    </row>
    <row r="124" spans="1:8" ht="15" customHeight="1">
      <c r="A124" s="13" t="s">
        <v>194</v>
      </c>
      <c r="B124" s="13" t="s">
        <v>196</v>
      </c>
      <c r="C124" s="9" t="s">
        <v>254</v>
      </c>
      <c r="D124" s="1">
        <v>45852</v>
      </c>
      <c r="E124" s="3">
        <v>9780</v>
      </c>
      <c r="F124" s="61"/>
      <c r="G124" s="57"/>
      <c r="H124" s="58"/>
    </row>
    <row r="125" spans="1:8" ht="15" customHeight="1">
      <c r="A125" s="13" t="s">
        <v>194</v>
      </c>
      <c r="B125" s="13" t="s">
        <v>196</v>
      </c>
      <c r="C125" s="9" t="s">
        <v>293</v>
      </c>
      <c r="D125" s="1">
        <v>45880</v>
      </c>
      <c r="E125" s="3">
        <v>2580</v>
      </c>
      <c r="F125" s="57"/>
      <c r="G125" s="61">
        <f>+E125+E126+E127+E128</f>
        <v>27960</v>
      </c>
      <c r="H125" s="58" t="s">
        <v>320</v>
      </c>
    </row>
    <row r="126" spans="1:8" ht="15" customHeight="1">
      <c r="A126" s="13" t="s">
        <v>194</v>
      </c>
      <c r="B126" s="13" t="s">
        <v>196</v>
      </c>
      <c r="C126" s="9" t="s">
        <v>294</v>
      </c>
      <c r="D126" s="1">
        <v>45873</v>
      </c>
      <c r="E126" s="3">
        <v>8880</v>
      </c>
      <c r="F126" s="57"/>
      <c r="G126" s="61"/>
      <c r="H126" s="58"/>
    </row>
    <row r="127" spans="1:8" ht="15" customHeight="1">
      <c r="A127" s="13" t="s">
        <v>194</v>
      </c>
      <c r="B127" s="13" t="s">
        <v>196</v>
      </c>
      <c r="C127" s="9" t="s">
        <v>295</v>
      </c>
      <c r="D127" s="1">
        <v>45866</v>
      </c>
      <c r="E127" s="3">
        <v>8100</v>
      </c>
      <c r="F127" s="57"/>
      <c r="G127" s="61"/>
      <c r="H127" s="58"/>
    </row>
    <row r="128" spans="1:8" ht="15" customHeight="1">
      <c r="A128" s="13" t="s">
        <v>194</v>
      </c>
      <c r="B128" s="13" t="s">
        <v>196</v>
      </c>
      <c r="C128" s="9" t="s">
        <v>296</v>
      </c>
      <c r="D128" s="1">
        <v>45859</v>
      </c>
      <c r="E128" s="3">
        <v>8400</v>
      </c>
      <c r="F128" s="57"/>
      <c r="G128" s="61"/>
      <c r="H128" s="58"/>
    </row>
    <row r="129" spans="1:8" ht="15" customHeight="1">
      <c r="A129" s="13" t="s">
        <v>194</v>
      </c>
      <c r="B129" s="13" t="s">
        <v>196</v>
      </c>
      <c r="C129" s="9" t="s">
        <v>298</v>
      </c>
      <c r="D129" s="1">
        <v>45908</v>
      </c>
      <c r="E129" s="3">
        <v>7560</v>
      </c>
      <c r="F129" s="47"/>
      <c r="G129" s="47">
        <f>+E129-F129</f>
        <v>7560</v>
      </c>
      <c r="H129" s="14" t="s">
        <v>320</v>
      </c>
    </row>
    <row r="130" spans="1:8" ht="15" customHeight="1">
      <c r="A130" s="13" t="s">
        <v>194</v>
      </c>
      <c r="B130" s="13" t="s">
        <v>196</v>
      </c>
      <c r="C130" s="9" t="s">
        <v>195</v>
      </c>
      <c r="D130" s="1">
        <v>45880</v>
      </c>
      <c r="E130" s="3">
        <v>6060</v>
      </c>
      <c r="F130" s="57"/>
      <c r="G130" s="61">
        <f>+E130+E131-F130</f>
        <v>17160</v>
      </c>
      <c r="H130" s="58" t="s">
        <v>320</v>
      </c>
    </row>
    <row r="131" spans="1:8" ht="15" customHeight="1">
      <c r="A131" s="13" t="s">
        <v>194</v>
      </c>
      <c r="B131" s="13" t="s">
        <v>196</v>
      </c>
      <c r="C131" s="9" t="s">
        <v>297</v>
      </c>
      <c r="D131" s="1">
        <v>45916</v>
      </c>
      <c r="E131" s="3">
        <v>11100</v>
      </c>
      <c r="F131" s="57"/>
      <c r="G131" s="61"/>
      <c r="H131" s="58"/>
    </row>
    <row r="132" spans="1:8" ht="15" customHeight="1">
      <c r="A132" s="13" t="s">
        <v>299</v>
      </c>
      <c r="B132" s="13" t="s">
        <v>301</v>
      </c>
      <c r="C132" s="9" t="s">
        <v>300</v>
      </c>
      <c r="D132" s="1">
        <v>45919</v>
      </c>
      <c r="E132" s="3">
        <v>7548173.7699999996</v>
      </c>
      <c r="F132" s="32"/>
      <c r="G132" s="33">
        <f>+E132-F132</f>
        <v>7548173.7699999996</v>
      </c>
      <c r="H132" s="14" t="s">
        <v>320</v>
      </c>
    </row>
    <row r="133" spans="1:8" ht="15" customHeight="1">
      <c r="A133" s="13" t="s">
        <v>179</v>
      </c>
      <c r="B133" s="13" t="s">
        <v>181</v>
      </c>
      <c r="C133" s="9" t="s">
        <v>180</v>
      </c>
      <c r="D133" s="1">
        <v>45874</v>
      </c>
      <c r="E133" s="3">
        <v>156272.5</v>
      </c>
      <c r="F133" s="29"/>
      <c r="G133" s="29">
        <f>+E133-F133</f>
        <v>156272.5</v>
      </c>
      <c r="H133" s="14" t="s">
        <v>320</v>
      </c>
    </row>
    <row r="134" spans="1:8" ht="15" customHeight="1">
      <c r="A134" s="13" t="s">
        <v>21</v>
      </c>
      <c r="B134" s="13" t="s">
        <v>107</v>
      </c>
      <c r="C134" s="9" t="s">
        <v>58</v>
      </c>
      <c r="D134" s="1" t="s">
        <v>29</v>
      </c>
      <c r="E134" s="3">
        <v>162840</v>
      </c>
      <c r="F134" s="30"/>
      <c r="G134" s="29">
        <f>+E134-F134</f>
        <v>162840</v>
      </c>
      <c r="H134" s="14" t="s">
        <v>320</v>
      </c>
    </row>
    <row r="135" spans="1:8" ht="15" customHeight="1">
      <c r="A135" s="13" t="s">
        <v>127</v>
      </c>
      <c r="B135" s="13" t="s">
        <v>129</v>
      </c>
      <c r="C135" s="9" t="s">
        <v>128</v>
      </c>
      <c r="D135" s="1">
        <v>45866</v>
      </c>
      <c r="E135" s="3">
        <v>82952.820000000007</v>
      </c>
      <c r="F135" s="30">
        <f>+E135</f>
        <v>82952.820000000007</v>
      </c>
      <c r="G135" s="29">
        <f>+E135-F135</f>
        <v>0</v>
      </c>
      <c r="H135" s="14" t="s">
        <v>321</v>
      </c>
    </row>
    <row r="136" spans="1:8" ht="15" customHeight="1">
      <c r="A136" s="13" t="s">
        <v>127</v>
      </c>
      <c r="B136" s="13" t="s">
        <v>200</v>
      </c>
      <c r="C136" s="9" t="s">
        <v>201</v>
      </c>
      <c r="D136" s="1">
        <v>45880</v>
      </c>
      <c r="E136" s="3">
        <v>64900</v>
      </c>
      <c r="F136" s="30"/>
      <c r="G136" s="29">
        <f>+E136-F136</f>
        <v>64900</v>
      </c>
      <c r="H136" s="14" t="s">
        <v>320</v>
      </c>
    </row>
    <row r="137" spans="1:8" ht="15" customHeight="1">
      <c r="A137" s="13" t="s">
        <v>161</v>
      </c>
      <c r="B137" s="13" t="s">
        <v>164</v>
      </c>
      <c r="C137" s="9" t="s">
        <v>162</v>
      </c>
      <c r="D137" s="1">
        <v>45847</v>
      </c>
      <c r="E137" s="3">
        <v>2683200</v>
      </c>
      <c r="F137" s="56">
        <f>+E137+E138</f>
        <v>4027900</v>
      </c>
      <c r="G137" s="57">
        <f>+E137+E138-F137</f>
        <v>0</v>
      </c>
      <c r="H137" s="58" t="s">
        <v>321</v>
      </c>
    </row>
    <row r="138" spans="1:8" ht="15" customHeight="1">
      <c r="A138" s="13" t="s">
        <v>161</v>
      </c>
      <c r="B138" s="13" t="s">
        <v>164</v>
      </c>
      <c r="C138" s="9" t="s">
        <v>163</v>
      </c>
      <c r="D138" s="1">
        <v>45847</v>
      </c>
      <c r="E138" s="3">
        <v>1344700</v>
      </c>
      <c r="F138" s="56"/>
      <c r="G138" s="57"/>
      <c r="H138" s="58"/>
    </row>
    <row r="139" spans="1:8" ht="15" customHeight="1">
      <c r="A139" s="13" t="s">
        <v>302</v>
      </c>
      <c r="B139" s="13" t="s">
        <v>304</v>
      </c>
      <c r="C139" s="9" t="s">
        <v>303</v>
      </c>
      <c r="D139" s="1">
        <v>45917</v>
      </c>
      <c r="E139" s="3">
        <v>10221408.210000001</v>
      </c>
      <c r="F139" s="45"/>
      <c r="G139" s="32">
        <f t="shared" ref="G139:G151" si="3">+E139-F139</f>
        <v>10221408.210000001</v>
      </c>
      <c r="H139" s="14" t="s">
        <v>320</v>
      </c>
    </row>
    <row r="140" spans="1:8" ht="15" customHeight="1">
      <c r="A140" s="15" t="s">
        <v>22</v>
      </c>
      <c r="B140" s="13" t="s">
        <v>92</v>
      </c>
      <c r="C140" s="9" t="s">
        <v>59</v>
      </c>
      <c r="D140" s="1">
        <v>45139</v>
      </c>
      <c r="E140" s="3">
        <v>81800.009999999995</v>
      </c>
      <c r="F140" s="30"/>
      <c r="G140" s="29">
        <f t="shared" si="3"/>
        <v>81800.009999999995</v>
      </c>
      <c r="H140" s="14" t="s">
        <v>320</v>
      </c>
    </row>
    <row r="141" spans="1:8" ht="15" customHeight="1">
      <c r="A141" s="15" t="s">
        <v>22</v>
      </c>
      <c r="B141" s="13" t="s">
        <v>93</v>
      </c>
      <c r="C141" s="9" t="s">
        <v>60</v>
      </c>
      <c r="D141" s="1">
        <v>45170</v>
      </c>
      <c r="E141" s="3">
        <v>75800.100000000006</v>
      </c>
      <c r="F141" s="30"/>
      <c r="G141" s="29">
        <f t="shared" si="3"/>
        <v>75800.100000000006</v>
      </c>
      <c r="H141" s="14" t="s">
        <v>320</v>
      </c>
    </row>
    <row r="142" spans="1:8" ht="15" customHeight="1">
      <c r="A142" s="15" t="s">
        <v>22</v>
      </c>
      <c r="B142" s="13" t="s">
        <v>94</v>
      </c>
      <c r="C142" s="9" t="s">
        <v>61</v>
      </c>
      <c r="D142" s="1">
        <v>45200</v>
      </c>
      <c r="E142" s="3">
        <v>76900.08</v>
      </c>
      <c r="F142" s="29"/>
      <c r="G142" s="29">
        <f t="shared" si="3"/>
        <v>76900.08</v>
      </c>
      <c r="H142" s="14" t="s">
        <v>320</v>
      </c>
    </row>
    <row r="143" spans="1:8" ht="15" customHeight="1">
      <c r="A143" s="15" t="s">
        <v>22</v>
      </c>
      <c r="B143" s="13" t="s">
        <v>95</v>
      </c>
      <c r="C143" s="9" t="s">
        <v>62</v>
      </c>
      <c r="D143" s="1">
        <v>45231</v>
      </c>
      <c r="E143" s="3">
        <v>87700.08</v>
      </c>
      <c r="F143" s="29"/>
      <c r="G143" s="29">
        <f t="shared" si="3"/>
        <v>87700.08</v>
      </c>
      <c r="H143" s="14" t="s">
        <v>320</v>
      </c>
    </row>
    <row r="144" spans="1:8" ht="15" customHeight="1">
      <c r="A144" s="15" t="s">
        <v>22</v>
      </c>
      <c r="B144" s="13" t="s">
        <v>96</v>
      </c>
      <c r="C144" s="9" t="s">
        <v>63</v>
      </c>
      <c r="D144" s="1">
        <v>45261</v>
      </c>
      <c r="E144" s="3">
        <v>87700.08</v>
      </c>
      <c r="F144" s="29"/>
      <c r="G144" s="29">
        <f t="shared" si="3"/>
        <v>87700.08</v>
      </c>
      <c r="H144" s="14" t="s">
        <v>320</v>
      </c>
    </row>
    <row r="145" spans="1:8" ht="15" customHeight="1">
      <c r="A145" s="15" t="s">
        <v>110</v>
      </c>
      <c r="B145" s="13" t="s">
        <v>257</v>
      </c>
      <c r="C145" s="9" t="s">
        <v>111</v>
      </c>
      <c r="D145" s="1">
        <v>45854</v>
      </c>
      <c r="E145" s="3">
        <v>365985</v>
      </c>
      <c r="F145" s="29">
        <f>+E145</f>
        <v>365985</v>
      </c>
      <c r="G145" s="29">
        <f t="shared" si="3"/>
        <v>0</v>
      </c>
      <c r="H145" s="14" t="s">
        <v>321</v>
      </c>
    </row>
    <row r="146" spans="1:8" ht="15" customHeight="1">
      <c r="A146" s="15" t="s">
        <v>110</v>
      </c>
      <c r="B146" s="13" t="s">
        <v>258</v>
      </c>
      <c r="C146" s="9" t="s">
        <v>256</v>
      </c>
      <c r="D146" s="1">
        <v>45894</v>
      </c>
      <c r="E146" s="3">
        <v>365985</v>
      </c>
      <c r="F146" s="29"/>
      <c r="G146" s="29">
        <f t="shared" si="3"/>
        <v>365985</v>
      </c>
      <c r="H146" s="14" t="s">
        <v>320</v>
      </c>
    </row>
    <row r="147" spans="1:8" ht="15" customHeight="1">
      <c r="A147" s="15" t="s">
        <v>305</v>
      </c>
      <c r="B147" s="13" t="s">
        <v>307</v>
      </c>
      <c r="C147" s="9" t="s">
        <v>306</v>
      </c>
      <c r="D147" s="1">
        <v>38591</v>
      </c>
      <c r="E147" s="3">
        <v>193622.56</v>
      </c>
      <c r="F147" s="29"/>
      <c r="G147" s="29">
        <f t="shared" si="3"/>
        <v>193622.56</v>
      </c>
      <c r="H147" s="14" t="s">
        <v>320</v>
      </c>
    </row>
    <row r="148" spans="1:8" ht="15" customHeight="1">
      <c r="A148" s="15" t="s">
        <v>305</v>
      </c>
      <c r="B148" s="13" t="s">
        <v>309</v>
      </c>
      <c r="C148" s="9" t="s">
        <v>308</v>
      </c>
      <c r="D148" s="1">
        <v>45898</v>
      </c>
      <c r="E148" s="3">
        <v>6059208.0899999999</v>
      </c>
      <c r="F148" s="29"/>
      <c r="G148" s="29">
        <f t="shared" si="3"/>
        <v>6059208.0899999999</v>
      </c>
      <c r="H148" s="14" t="s">
        <v>320</v>
      </c>
    </row>
    <row r="149" spans="1:8" ht="15" customHeight="1">
      <c r="A149" s="48" t="s">
        <v>26</v>
      </c>
      <c r="B149" s="48" t="s">
        <v>66</v>
      </c>
      <c r="C149" s="10" t="s">
        <v>32</v>
      </c>
      <c r="D149" s="49">
        <v>44972</v>
      </c>
      <c r="E149" s="50">
        <v>39000</v>
      </c>
      <c r="F149" s="29"/>
      <c r="G149" s="29">
        <f t="shared" si="3"/>
        <v>39000</v>
      </c>
      <c r="H149" s="14" t="s">
        <v>320</v>
      </c>
    </row>
    <row r="150" spans="1:8" ht="15" customHeight="1">
      <c r="A150" s="48" t="s">
        <v>202</v>
      </c>
      <c r="B150" s="48" t="s">
        <v>203</v>
      </c>
      <c r="C150" s="10" t="s">
        <v>204</v>
      </c>
      <c r="D150" s="49">
        <v>45874</v>
      </c>
      <c r="E150" s="50">
        <v>50836.959999999999</v>
      </c>
      <c r="F150" s="29"/>
      <c r="G150" s="29">
        <f t="shared" si="3"/>
        <v>50836.959999999999</v>
      </c>
      <c r="H150" s="14" t="s">
        <v>320</v>
      </c>
    </row>
    <row r="151" spans="1:8" ht="15" customHeight="1">
      <c r="A151" s="14" t="s">
        <v>23</v>
      </c>
      <c r="B151" s="14" t="s">
        <v>108</v>
      </c>
      <c r="C151" s="9" t="s">
        <v>112</v>
      </c>
      <c r="D151" s="4">
        <v>45852</v>
      </c>
      <c r="E151" s="5">
        <v>59708</v>
      </c>
      <c r="F151" s="29">
        <f>+E151</f>
        <v>59708</v>
      </c>
      <c r="G151" s="29">
        <f t="shared" si="3"/>
        <v>0</v>
      </c>
      <c r="H151" s="14" t="s">
        <v>321</v>
      </c>
    </row>
    <row r="152" spans="1:8" ht="35.1" customHeight="1">
      <c r="A152" s="59" t="s">
        <v>97</v>
      </c>
      <c r="B152" s="59"/>
      <c r="C152" s="59"/>
      <c r="D152" s="59"/>
      <c r="E152" s="51">
        <f>SUM(E9:E151)</f>
        <v>48428371.850000001</v>
      </c>
      <c r="F152" s="51">
        <f t="shared" ref="F152:G152" si="4">SUM(F9:F151)</f>
        <v>9190888.2799999993</v>
      </c>
      <c r="G152" s="51">
        <f t="shared" si="4"/>
        <v>39237483.57</v>
      </c>
      <c r="H152" s="34"/>
    </row>
    <row r="153" spans="1:8">
      <c r="A153" s="20"/>
      <c r="B153" s="35"/>
      <c r="C153" s="21"/>
      <c r="D153" s="22"/>
      <c r="E153" s="36"/>
      <c r="F153" s="37"/>
      <c r="G153" s="38"/>
      <c r="H153" s="20"/>
    </row>
    <row r="154" spans="1:8" s="53" customFormat="1" ht="80.099999999999994" customHeight="1">
      <c r="A154" s="43" t="s">
        <v>317</v>
      </c>
      <c r="D154" s="55" t="s">
        <v>318</v>
      </c>
      <c r="E154" s="55"/>
      <c r="F154" s="55"/>
      <c r="G154" s="55"/>
      <c r="H154" s="55"/>
    </row>
    <row r="155" spans="1:8">
      <c r="A155" s="60"/>
      <c r="B155" s="60"/>
      <c r="C155" s="60"/>
      <c r="D155" s="60"/>
      <c r="E155" s="39"/>
      <c r="F155" s="18"/>
      <c r="G155" s="23"/>
    </row>
  </sheetData>
  <protectedRanges>
    <protectedRange sqref="B155" name="Rango1_3_6_1_1"/>
    <protectedRange sqref="A155 H155" name="Rango1_4_6_1_1"/>
    <protectedRange sqref="D154" name="Rango1_3_6_2_1"/>
    <protectedRange sqref="A154" name="Rango1_4_6_2_1"/>
  </protectedRanges>
  <mergeCells count="71">
    <mergeCell ref="F10:F11"/>
    <mergeCell ref="G10:G11"/>
    <mergeCell ref="H10:H11"/>
    <mergeCell ref="A2:H2"/>
    <mergeCell ref="A3:H3"/>
    <mergeCell ref="A4:H4"/>
    <mergeCell ref="A5:H5"/>
    <mergeCell ref="A6:H6"/>
    <mergeCell ref="F13:F14"/>
    <mergeCell ref="G13:G14"/>
    <mergeCell ref="H13:H14"/>
    <mergeCell ref="F17:F19"/>
    <mergeCell ref="G17:G19"/>
    <mergeCell ref="H17:H19"/>
    <mergeCell ref="F25:F26"/>
    <mergeCell ref="G25:G26"/>
    <mergeCell ref="H25:H26"/>
    <mergeCell ref="F27:F28"/>
    <mergeCell ref="G27:G28"/>
    <mergeCell ref="H27:H28"/>
    <mergeCell ref="F32:F35"/>
    <mergeCell ref="G32:G35"/>
    <mergeCell ref="H32:H35"/>
    <mergeCell ref="F51:F53"/>
    <mergeCell ref="G51:G53"/>
    <mergeCell ref="H51:H53"/>
    <mergeCell ref="F54:F56"/>
    <mergeCell ref="G54:G56"/>
    <mergeCell ref="H54:H56"/>
    <mergeCell ref="F57:F62"/>
    <mergeCell ref="G57:G62"/>
    <mergeCell ref="H57:H62"/>
    <mergeCell ref="F63:F64"/>
    <mergeCell ref="G63:G64"/>
    <mergeCell ref="H63:H64"/>
    <mergeCell ref="F65:F67"/>
    <mergeCell ref="G65:G67"/>
    <mergeCell ref="H65:H67"/>
    <mergeCell ref="G90:G91"/>
    <mergeCell ref="F94:F95"/>
    <mergeCell ref="G94:G95"/>
    <mergeCell ref="H94:H95"/>
    <mergeCell ref="F68:F71"/>
    <mergeCell ref="G68:G71"/>
    <mergeCell ref="H68:H71"/>
    <mergeCell ref="F72:F75"/>
    <mergeCell ref="G72:G75"/>
    <mergeCell ref="H72:H75"/>
    <mergeCell ref="A155:D155"/>
    <mergeCell ref="F125:F128"/>
    <mergeCell ref="G125:G128"/>
    <mergeCell ref="H125:H128"/>
    <mergeCell ref="F130:F131"/>
    <mergeCell ref="G130:G131"/>
    <mergeCell ref="H130:H131"/>
    <mergeCell ref="A1:H1"/>
    <mergeCell ref="D154:H154"/>
    <mergeCell ref="F137:F138"/>
    <mergeCell ref="G137:G138"/>
    <mergeCell ref="H137:H138"/>
    <mergeCell ref="A152:D152"/>
    <mergeCell ref="F100:F103"/>
    <mergeCell ref="G100:G103"/>
    <mergeCell ref="H100:H103"/>
    <mergeCell ref="F121:F124"/>
    <mergeCell ref="G121:G124"/>
    <mergeCell ref="H121:H124"/>
    <mergeCell ref="F78:F81"/>
    <mergeCell ref="G78:G81"/>
    <mergeCell ref="H78:H81"/>
    <mergeCell ref="F90:F91"/>
  </mergeCells>
  <printOptions horizontalCentered="1"/>
  <pageMargins left="0.39370078740157483" right="0.39370078740157483" top="0.59055118110236227" bottom="0.78740157480314965" header="0" footer="0"/>
  <pageSetup scale="52" fitToHeight="0" orientation="landscape" r:id="rId1"/>
  <headerFooter>
    <oddFooter>&amp;LDGBN Registro y Pagos a Proveedores septiembre 2025&amp;R&amp;P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Deuda Pagada Septiembre 2025</vt:lpstr>
      <vt:lpstr>'Deuda Pagada Septiembre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Mercedes Bautista</dc:creator>
  <cp:lastModifiedBy>PROPIEDAD DE</cp:lastModifiedBy>
  <cp:lastPrinted>2025-10-08T19:26:38Z</cp:lastPrinted>
  <dcterms:created xsi:type="dcterms:W3CDTF">2022-07-06T19:15:01Z</dcterms:created>
  <dcterms:modified xsi:type="dcterms:W3CDTF">2025-10-10T14:51:07Z</dcterms:modified>
</cp:coreProperties>
</file>