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C:\Users\yneuman\Desktop\Documentos contable diciembre 2025\"/>
    </mc:Choice>
  </mc:AlternateContent>
  <xr:revisionPtr revIDLastSave="0" documentId="8_{F0C41564-D924-48EF-98EC-F78D80A391CB}" xr6:coauthVersionLast="47" xr6:coauthVersionMax="47" xr10:uidLastSave="{00000000-0000-0000-0000-000000000000}"/>
  <bookViews>
    <workbookView xWindow="-120" yWindow="-120" windowWidth="29040" windowHeight="15840" firstSheet="3" activeTab="3" xr2:uid="{685280D3-964C-4401-8584-17C910970399}"/>
  </bookViews>
  <sheets>
    <sheet name="ESTADO DE SITUACIÓN FINANCIERA" sheetId="1" r:id="rId1"/>
    <sheet name="Estado de Rendimiento Financier" sheetId="2" r:id="rId2"/>
    <sheet name="Estado de Flujo de Efectivo com" sheetId="3" r:id="rId3"/>
    <sheet name="Estado de Cambio de Activo Neto" sheetId="4" r:id="rId4"/>
    <sheet name="Análisis De Ejecución Presupue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5" l="1"/>
  <c r="I18" i="5"/>
  <c r="I17" i="5"/>
  <c r="G17" i="5"/>
  <c r="K17" i="5" s="1"/>
  <c r="I16" i="5"/>
  <c r="G16" i="5"/>
  <c r="K16" i="5" s="1"/>
  <c r="G15" i="5"/>
  <c r="I14" i="5"/>
  <c r="G14" i="5"/>
  <c r="K14" i="5" s="1"/>
  <c r="I13" i="5"/>
  <c r="G13" i="5"/>
  <c r="K13" i="5" s="1"/>
  <c r="I12" i="5"/>
  <c r="G12" i="5"/>
  <c r="K12" i="5" s="1"/>
  <c r="F15" i="4"/>
  <c r="F14" i="4"/>
  <c r="D13" i="4"/>
  <c r="D16" i="4" s="1"/>
  <c r="B13" i="4"/>
  <c r="B16" i="4" s="1"/>
  <c r="F12" i="4"/>
  <c r="F11" i="4"/>
  <c r="F10" i="4"/>
  <c r="F13" i="4" s="1"/>
  <c r="F16" i="4" s="1"/>
  <c r="F42" i="3"/>
  <c r="H42" i="3" s="1"/>
  <c r="F41" i="3"/>
  <c r="H41" i="3" s="1"/>
  <c r="D37" i="3"/>
  <c r="B37" i="3"/>
  <c r="F36" i="3"/>
  <c r="H36" i="3" s="1"/>
  <c r="F35" i="3"/>
  <c r="H35" i="3" s="1"/>
  <c r="F34" i="3"/>
  <c r="H34" i="3" s="1"/>
  <c r="F33" i="3"/>
  <c r="H33" i="3" s="1"/>
  <c r="F32" i="3"/>
  <c r="H32" i="3" s="1"/>
  <c r="D28" i="3"/>
  <c r="B28" i="3"/>
  <c r="F28" i="3" s="1"/>
  <c r="H28" i="3" s="1"/>
  <c r="F27" i="3"/>
  <c r="H27" i="3" s="1"/>
  <c r="F26" i="3"/>
  <c r="H26" i="3" s="1"/>
  <c r="F25" i="3"/>
  <c r="H25" i="3" s="1"/>
  <c r="D20" i="3"/>
  <c r="B20" i="3"/>
  <c r="F19" i="3"/>
  <c r="H19" i="3" s="1"/>
  <c r="F18" i="3"/>
  <c r="H18" i="3" s="1"/>
  <c r="F17" i="3"/>
  <c r="H17" i="3" s="1"/>
  <c r="F16" i="3"/>
  <c r="H16" i="3" s="1"/>
  <c r="D13" i="3"/>
  <c r="B13" i="3"/>
  <c r="F13" i="3" s="1"/>
  <c r="H13" i="3" s="1"/>
  <c r="F12" i="3"/>
  <c r="H12" i="3" s="1"/>
  <c r="F11" i="3"/>
  <c r="H11" i="3" s="1"/>
  <c r="F10" i="3"/>
  <c r="H10" i="3" s="1"/>
  <c r="B21" i="3" l="1"/>
  <c r="B40" i="3" s="1"/>
  <c r="F40" i="3" s="1"/>
  <c r="H40" i="3" s="1"/>
  <c r="F37" i="3"/>
  <c r="H37" i="3" s="1"/>
  <c r="D21" i="3"/>
  <c r="D40" i="3" s="1"/>
  <c r="F20" i="3"/>
  <c r="H20" i="3" s="1"/>
  <c r="F21" i="3" l="1"/>
  <c r="H21" i="3" s="1"/>
</calcChain>
</file>

<file path=xl/sharedStrings.xml><?xml version="1.0" encoding="utf-8"?>
<sst xmlns="http://schemas.openxmlformats.org/spreadsheetml/2006/main" count="160" uniqueCount="136">
  <si>
    <t>Dirección Financiera</t>
  </si>
  <si>
    <t>Estado de Situación Financiera</t>
  </si>
  <si>
    <t>Al 31 de diciembre del 2025 y al 31 de diciembre del 2024</t>
  </si>
  <si>
    <t>Valores En RD$</t>
  </si>
  <si>
    <t>Variacion Absoluta</t>
  </si>
  <si>
    <t>Variacion Relativa</t>
  </si>
  <si>
    <t>Activos</t>
  </si>
  <si>
    <t>Activos Corrientes</t>
  </si>
  <si>
    <t>Efectivo y equivalente de efectivo (Nota 7)</t>
  </si>
  <si>
    <t>Porcion corriente Cuenta por cobrar a corto plazo (Nota 8)</t>
  </si>
  <si>
    <t>Inventario de consumo (Nota 9)</t>
  </si>
  <si>
    <t>Gastos pagados por anticipados (Nota 10)</t>
  </si>
  <si>
    <t>Total Activos Corrientes</t>
  </si>
  <si>
    <t>Activos Fijos</t>
  </si>
  <si>
    <t>Cuentas por cobrar a largo plazo (Nota 8)</t>
  </si>
  <si>
    <t>Propiedad, planta y equipo neto (Nota 11)</t>
  </si>
  <si>
    <t>Activos Intangibles (Nota 12)</t>
  </si>
  <si>
    <t>Total activos no corrientes</t>
  </si>
  <si>
    <t>Total activos</t>
  </si>
  <si>
    <t>Pasivos</t>
  </si>
  <si>
    <t>Pasivos corrientes</t>
  </si>
  <si>
    <t>Sobregiro bancario</t>
  </si>
  <si>
    <t>Cuentas por pagar a corto plazo (Nota 13.1)</t>
  </si>
  <si>
    <t>Retenciones y acumulaciones por pagar (Nota 13.2)</t>
  </si>
  <si>
    <t>Otros pasivos corrientes (Nota 13.3)</t>
  </si>
  <si>
    <t>Total pasivos corrientes</t>
  </si>
  <si>
    <t>Pasivos no Corrientes</t>
  </si>
  <si>
    <t>Cuentas por pagar a largo plazo (Nota 14.1)</t>
  </si>
  <si>
    <t>Otros pasivos no corrientes (Nota 14.2)</t>
  </si>
  <si>
    <t>Total pasivos no corrientes</t>
  </si>
  <si>
    <t>Total pasivos</t>
  </si>
  <si>
    <t xml:space="preserve">Activos Netos/Patrimonio </t>
  </si>
  <si>
    <t>Capital</t>
  </si>
  <si>
    <t>Resultado del período (ahorro / desahorro)</t>
  </si>
  <si>
    <t>Reservas</t>
  </si>
  <si>
    <t>Total activos netos/patrimonio</t>
  </si>
  <si>
    <t>Total Pasivos y Activos Neto/Patrimonio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</si>
  <si>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Encargado de Contabilidad</t>
    </r>
  </si>
  <si>
    <r>
      <t xml:space="preserve">Revisado por:
</t>
    </r>
    <r>
      <rPr>
        <b/>
        <sz val="10"/>
        <color theme="1"/>
        <rFont val="Hervalit"/>
      </rPr>
      <t xml:space="preserve">María Mercedes Troncoso
</t>
    </r>
    <r>
      <rPr>
        <sz val="10"/>
        <color theme="1"/>
        <rFont val="Hervalit"/>
      </rPr>
      <t>Directora Financiera</t>
    </r>
  </si>
  <si>
    <t>Estado de Rendimiento Financiero</t>
  </si>
  <si>
    <t>Ejercicio del 01 de enero al 31 de diciembre de 2025 y del 01 de enero al 31 de diciembre de 2024</t>
  </si>
  <si>
    <t>Ingresos (Nota 15)</t>
  </si>
  <si>
    <t>Transferencias Según Presupuesto (Gobierno Central)</t>
  </si>
  <si>
    <t>Ingresos Por Captación Directa</t>
  </si>
  <si>
    <t>Ingresos Por Fondos PROGEF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</si>
  <si>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</si>
  <si>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</si>
  <si>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</si>
  <si>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</si>
  <si>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</si>
  <si>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</si>
  <si>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</si>
  <si>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</si>
  <si>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</si>
  <si>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</si>
  <si>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</si>
  <si>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</si>
  <si>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Objeto 5</t>
  </si>
  <si>
    <t>Deterioro Del Valor De Propiedad, Planta Y Equipo (Bienes Muebles Inmuebles E Intangibles)</t>
  </si>
  <si>
    <t>Objeto 6</t>
  </si>
  <si>
    <t>Otros Gastos (Obras)</t>
  </si>
  <si>
    <t>Objeto 7</t>
  </si>
  <si>
    <t>Gastos Financieros</t>
  </si>
  <si>
    <t>Total gastos</t>
  </si>
  <si>
    <t>Ganancia (Perdida) Por Diferencia Cambiaria (N/A)</t>
  </si>
  <si>
    <t>0.00%</t>
  </si>
  <si>
    <t>Participación En Resultado De Asociadas (N/A)</t>
  </si>
  <si>
    <t>Resultado Del Período (Ahorro / Desahorro)</t>
  </si>
  <si>
    <t>Estado de Flujo de Efectivo comparativo</t>
  </si>
  <si>
    <t>(Valores en RD$)</t>
  </si>
  <si>
    <t>Descripcion</t>
  </si>
  <si>
    <t>Flujos de efectivo de las actividades de operación</t>
  </si>
  <si>
    <t>Cobros en efectivo:</t>
  </si>
  <si>
    <t>Transferencias del Gobierno Central</t>
  </si>
  <si>
    <t>Ingresos por captación directa</t>
  </si>
  <si>
    <t>Ingresos por fondos PROGEF</t>
  </si>
  <si>
    <t>Total cobros en efectivo</t>
  </si>
  <si>
    <t>Pagos en efectivo:</t>
  </si>
  <si>
    <t>Pagos a empleados (remuneraciones y contribuciones)</t>
  </si>
  <si>
    <t>Pagos por contratación de servicios</t>
  </si>
  <si>
    <t>Pagos por suministros y materiales de consumo</t>
  </si>
  <si>
    <t>Otros pagos operativos (obras)</t>
  </si>
  <si>
    <t>Total pagos en efectivo</t>
  </si>
  <si>
    <t>Flujo neto de efectivo por actividades de operación</t>
  </si>
  <si>
    <t>Flujos de efectivo de las actividades de inversión</t>
  </si>
  <si>
    <t>Adquisición de propiedad, planta y equipo</t>
  </si>
  <si>
    <t>(Incremento neto: 71,950,147.37 − 15,192,117.48)</t>
  </si>
  <si>
    <t>Variación neta en activos intangibles</t>
  </si>
  <si>
    <t>Recuperación neta de cuentas por cobrar a largo plazo</t>
  </si>
  <si>
    <t>Flujo neto de efectivo por actividades de inversión</t>
  </si>
  <si>
    <t>Flujos de efectivo de las actividades de financiamiento</t>
  </si>
  <si>
    <t>Disminución neta de cuentas por pagar a corto plazo</t>
  </si>
  <si>
    <t>Disminución de retenciones y acumulaciones por pagar</t>
  </si>
  <si>
    <t>Disminución de otros pasivos corrientes</t>
  </si>
  <si>
    <t>Aumento de cuentas por pagar a largo plazo</t>
  </si>
  <si>
    <t>Aumento de otros pasivos no corrientes</t>
  </si>
  <si>
    <t>Flujo neto de efectivo por actividades de financiamiento</t>
  </si>
  <si>
    <t>Aumento neto de efectivo y equivalentes de efectivo</t>
  </si>
  <si>
    <t>Flujo neto del período</t>
  </si>
  <si>
    <t>Efectivo y equivalentes al inicio del período 2024 y 2023</t>
  </si>
  <si>
    <t>Efectivo y equivalentes de efectivo al final del período 2025 y 2024</t>
  </si>
  <si>
    <t>✔️ Concuerda con el saldo presentado en el Estado de Situación Financiera.</t>
  </si>
  <si>
    <t>Estado de Cambio de Activo Neto/ Patrimonio</t>
  </si>
  <si>
    <t>Del ejercicio terminado al 31 de diciembre del 2025 y 31 de diciembre del 2024</t>
  </si>
  <si>
    <t xml:space="preserve">Capital Aportado </t>
  </si>
  <si>
    <t xml:space="preserve">Resultados Acumulados </t>
  </si>
  <si>
    <t xml:space="preserve">Total Activos Netos / Patrimonio </t>
  </si>
  <si>
    <t>Saldo al 31 de diciembre del 2023</t>
  </si>
  <si>
    <t xml:space="preserve">Ajuste al patrimonio </t>
  </si>
  <si>
    <t xml:space="preserve">Resultado del período </t>
  </si>
  <si>
    <t>Saldo al 31 de diciembre del 2024</t>
  </si>
  <si>
    <t>Saldo al 31 de diciembre del 2025</t>
  </si>
  <si>
    <t>Análisis De Ejecución Presupuestaria</t>
  </si>
  <si>
    <t>El presupuesto vigente de la Dirección General de Bienes Nacionales para el año 2025, ascendió a un monto de RD$1,644,354,045.27. A continuación el detalle del presupuesto ejecutado o presupuesto devengado:</t>
  </si>
  <si>
    <t>Presupuesto Vigente</t>
  </si>
  <si>
    <t>Presupuesto Devengado</t>
  </si>
  <si>
    <t>Presupuesto Disponible</t>
  </si>
  <si>
    <t>% Devengado</t>
  </si>
  <si>
    <t>% Disponible</t>
  </si>
  <si>
    <t>Objeto</t>
  </si>
  <si>
    <t>Descripción</t>
  </si>
  <si>
    <t>Objetal No. 1</t>
  </si>
  <si>
    <t>Remuneraciones y Contribuciones</t>
  </si>
  <si>
    <t>Objetal No. 2</t>
  </si>
  <si>
    <t>Contrataciones de Servicios</t>
  </si>
  <si>
    <t>Objetal No. 3</t>
  </si>
  <si>
    <t>Materiales y Suministros</t>
  </si>
  <si>
    <t>Objetal No. 4</t>
  </si>
  <si>
    <t>Disminución de Pasivos</t>
  </si>
  <si>
    <t>Objetal No. 6</t>
  </si>
  <si>
    <t>Muebles, Inmuebles e Integinbles</t>
  </si>
  <si>
    <t>Objetal No. 7</t>
  </si>
  <si>
    <t>Obras y Edificaciones</t>
  </si>
  <si>
    <t>Totales</t>
  </si>
  <si>
    <t>De la asignación presupuestaria para el año 2025 por un monto de  RD$1,644,354,045.27 del mismo se ejecutaron RD$1,623,287,618.52 equivalente al 98.72 % del presupuesto vigente, el cual quedo pendiente de ejecutar un monto de RD$21,066,426.75 equivalente al 1.28 % del presupuesto aprobado. Siendo el mayor componente correspondiente al Objeto I de Remuneraciones y Contribuciones por un monto de RD$958,894,374.26 equivalente al 59.07% y el Obeto VI de Bienes Muebles, Inmuebles E Intangibles por un monto de RD$445,826,211.38 equivalente al 27.02 % del presupuesto devengado.</t>
  </si>
  <si>
    <t>En lo referente al Objeto II de Materiales y Suministros ascendió a un monto de RD$67,366,080.15 equivalente al 4.15% del presupuesto, con relación al Objeto III Contrataciones de Servicios ascendió a un monto de  RD$37,166,593.60 y representa el 2.29 % del presupuesto devengado. El Objetal VII correspondiente a Obras y Edificaciones RD$121,502,352.78 representando el 7.46% del presupuestos ejecutado.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</si>
</sst>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rvalit"/>
    </font>
    <font>
      <sz val="10"/>
      <color rgb="FF000000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333333"/>
      <name val="Hervalit"/>
    </font>
    <font>
      <sz val="10"/>
      <color rgb="FF333333"/>
      <name val="Hervalit"/>
    </font>
    <font>
      <b/>
      <sz val="10"/>
      <name val="Hervalit"/>
    </font>
    <font>
      <b/>
      <sz val="10"/>
      <color rgb="FF000000"/>
      <name val="Hervalit"/>
    </font>
    <font>
      <b/>
      <sz val="12"/>
      <color theme="1"/>
      <name val="Hervalit"/>
    </font>
    <font>
      <sz val="12"/>
      <name val="Hervalit"/>
    </font>
    <font>
      <sz val="12"/>
      <color rgb="FF000000"/>
      <name val="HERVALIT"/>
    </font>
    <font>
      <b/>
      <u/>
      <sz val="10"/>
      <color rgb="FF333333"/>
      <name val="Hervalit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43" fontId="5" fillId="2" borderId="0" xfId="0" applyNumberFormat="1" applyFont="1" applyFill="1" applyAlignment="1">
      <alignment horizontal="right" vertical="center" wrapText="1"/>
    </xf>
    <xf numFmtId="43" fontId="7" fillId="2" borderId="0" xfId="0" applyNumberFormat="1" applyFont="1" applyFill="1" applyAlignment="1">
      <alignment horizontal="right" vertical="center" wrapText="1"/>
    </xf>
    <xf numFmtId="4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43" fontId="5" fillId="2" borderId="3" xfId="0" applyNumberFormat="1" applyFont="1" applyFill="1" applyBorder="1" applyAlignment="1">
      <alignment horizontal="right" vertical="center" wrapText="1"/>
    </xf>
    <xf numFmtId="10" fontId="2" fillId="2" borderId="4" xfId="0" applyNumberFormat="1" applyFont="1" applyFill="1" applyBorder="1" applyAlignment="1">
      <alignment vertical="center"/>
    </xf>
    <xf numFmtId="43" fontId="8" fillId="2" borderId="5" xfId="0" applyNumberFormat="1" applyFont="1" applyFill="1" applyBorder="1" applyAlignment="1">
      <alignment horizontal="right" vertical="center" wrapText="1"/>
    </xf>
    <xf numFmtId="43" fontId="8" fillId="2" borderId="0" xfId="0" applyNumberFormat="1" applyFont="1" applyFill="1" applyAlignment="1">
      <alignment horizontal="right" vertical="center" wrapText="1"/>
    </xf>
    <xf numFmtId="43" fontId="6" fillId="2" borderId="0" xfId="0" applyNumberFormat="1" applyFont="1" applyFill="1" applyAlignment="1">
      <alignment horizontal="right" vertical="center" wrapText="1"/>
    </xf>
    <xf numFmtId="43" fontId="6" fillId="2" borderId="5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Alignment="1">
      <alignment vertical="center"/>
    </xf>
    <xf numFmtId="10" fontId="4" fillId="2" borderId="6" xfId="0" applyNumberFormat="1" applyFont="1" applyFill="1" applyBorder="1" applyAlignment="1">
      <alignment vertical="center"/>
    </xf>
    <xf numFmtId="43" fontId="8" fillId="2" borderId="0" xfId="0" applyNumberFormat="1" applyFont="1" applyFill="1" applyAlignment="1">
      <alignment vertical="center" wrapText="1"/>
    </xf>
    <xf numFmtId="43" fontId="4" fillId="2" borderId="0" xfId="0" applyNumberFormat="1" applyFont="1" applyFill="1" applyAlignment="1">
      <alignment vertical="center" wrapText="1"/>
    </xf>
    <xf numFmtId="43" fontId="2" fillId="2" borderId="0" xfId="0" applyNumberFormat="1" applyFont="1" applyFill="1" applyAlignment="1">
      <alignment horizontal="right" vertical="center" wrapText="1"/>
    </xf>
    <xf numFmtId="43" fontId="7" fillId="2" borderId="4" xfId="0" applyNumberFormat="1" applyFont="1" applyFill="1" applyBorder="1" applyAlignment="1">
      <alignment horizontal="right" vertical="center" wrapText="1"/>
    </xf>
    <xf numFmtId="43" fontId="8" fillId="2" borderId="3" xfId="0" applyNumberFormat="1" applyFont="1" applyFill="1" applyBorder="1" applyAlignment="1">
      <alignment horizontal="right" vertical="center" wrapText="1"/>
    </xf>
    <xf numFmtId="10" fontId="4" fillId="2" borderId="4" xfId="0" applyNumberFormat="1" applyFont="1" applyFill="1" applyBorder="1" applyAlignment="1">
      <alignment vertical="center"/>
    </xf>
    <xf numFmtId="10" fontId="4" fillId="2" borderId="7" xfId="0" applyNumberFormat="1" applyFont="1" applyFill="1" applyBorder="1" applyAlignment="1">
      <alignment vertical="center"/>
    </xf>
    <xf numFmtId="43" fontId="7" fillId="2" borderId="3" xfId="0" applyNumberFormat="1" applyFont="1" applyFill="1" applyBorder="1" applyAlignment="1">
      <alignment horizontal="right" vertical="center" wrapText="1"/>
    </xf>
    <xf numFmtId="10" fontId="4" fillId="2" borderId="8" xfId="0" applyNumberFormat="1" applyFont="1" applyFill="1" applyBorder="1" applyAlignment="1">
      <alignment vertical="center"/>
    </xf>
    <xf numFmtId="43" fontId="2" fillId="2" borderId="3" xfId="0" applyNumberFormat="1" applyFont="1" applyFill="1" applyBorder="1" applyAlignment="1">
      <alignment horizontal="right" vertical="center" wrapText="1"/>
    </xf>
    <xf numFmtId="43" fontId="6" fillId="2" borderId="3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43" fontId="5" fillId="2" borderId="0" xfId="0" applyNumberFormat="1" applyFont="1" applyFill="1" applyAlignment="1">
      <alignment vertical="center" wrapText="1"/>
    </xf>
    <xf numFmtId="43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0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shrinkToFit="1"/>
    </xf>
    <xf numFmtId="0" fontId="7" fillId="2" borderId="0" xfId="0" applyFont="1" applyFill="1" applyAlignment="1">
      <alignment vertical="center" wrapText="1"/>
    </xf>
    <xf numFmtId="43" fontId="3" fillId="0" borderId="0" xfId="1" applyFont="1" applyAlignment="1">
      <alignment vertical="center" shrinkToFit="1"/>
    </xf>
    <xf numFmtId="43" fontId="2" fillId="2" borderId="0" xfId="0" applyNumberFormat="1" applyFont="1" applyFill="1" applyAlignment="1">
      <alignment horizontal="right" vertical="center" shrinkToFit="1"/>
    </xf>
    <xf numFmtId="43" fontId="7" fillId="2" borderId="0" xfId="0" applyNumberFormat="1" applyFont="1" applyFill="1" applyAlignment="1">
      <alignment horizontal="right" vertical="center" shrinkToFit="1"/>
    </xf>
    <xf numFmtId="43" fontId="2" fillId="2" borderId="0" xfId="0" applyNumberFormat="1" applyFont="1" applyFill="1" applyAlignment="1">
      <alignment vertical="center" shrinkToFit="1"/>
    </xf>
    <xf numFmtId="10" fontId="2" fillId="2" borderId="0" xfId="0" applyNumberFormat="1" applyFont="1" applyFill="1" applyAlignment="1">
      <alignment horizontal="right" vertical="center" shrinkToFit="1"/>
    </xf>
    <xf numFmtId="0" fontId="2" fillId="2" borderId="0" xfId="0" applyFont="1" applyFill="1" applyAlignment="1">
      <alignment vertical="center" shrinkToFit="1"/>
    </xf>
    <xf numFmtId="43" fontId="2" fillId="2" borderId="3" xfId="0" applyNumberFormat="1" applyFont="1" applyFill="1" applyBorder="1" applyAlignment="1">
      <alignment horizontal="right" vertical="center" shrinkToFit="1"/>
    </xf>
    <xf numFmtId="43" fontId="7" fillId="2" borderId="4" xfId="0" applyNumberFormat="1" applyFont="1" applyFill="1" applyBorder="1" applyAlignment="1">
      <alignment horizontal="right" vertical="center" shrinkToFit="1"/>
    </xf>
    <xf numFmtId="10" fontId="2" fillId="2" borderId="4" xfId="0" applyNumberFormat="1" applyFont="1" applyFill="1" applyBorder="1" applyAlignment="1">
      <alignment horizontal="right" vertical="center" shrinkToFit="1"/>
    </xf>
    <xf numFmtId="43" fontId="4" fillId="2" borderId="0" xfId="0" applyNumberFormat="1" applyFont="1" applyFill="1" applyAlignment="1">
      <alignment horizontal="right" vertical="center" shrinkToFit="1"/>
    </xf>
    <xf numFmtId="0" fontId="4" fillId="2" borderId="0" xfId="0" applyFont="1" applyFill="1" applyAlignment="1">
      <alignment vertical="center" shrinkToFit="1"/>
    </xf>
    <xf numFmtId="10" fontId="4" fillId="2" borderId="0" xfId="0" applyNumberFormat="1" applyFont="1" applyFill="1" applyAlignment="1">
      <alignment horizontal="right" vertical="center" shrinkToFit="1"/>
    </xf>
    <xf numFmtId="43" fontId="6" fillId="2" borderId="0" xfId="0" applyNumberFormat="1" applyFont="1" applyFill="1" applyAlignment="1">
      <alignment horizontal="right" vertical="center" shrinkToFit="1"/>
    </xf>
    <xf numFmtId="9" fontId="2" fillId="2" borderId="0" xfId="0" applyNumberFormat="1" applyFont="1" applyFill="1" applyAlignment="1">
      <alignment vertical="center" shrinkToFi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3" fontId="2" fillId="2" borderId="4" xfId="0" applyNumberFormat="1" applyFont="1" applyFill="1" applyBorder="1" applyAlignment="1">
      <alignment horizontal="right" vertical="center" shrinkToFit="1"/>
    </xf>
    <xf numFmtId="43" fontId="4" fillId="2" borderId="6" xfId="0" applyNumberFormat="1" applyFont="1" applyFill="1" applyBorder="1" applyAlignment="1">
      <alignment horizontal="right" vertical="center" shrinkToFit="1"/>
    </xf>
    <xf numFmtId="43" fontId="6" fillId="2" borderId="6" xfId="0" applyNumberFormat="1" applyFont="1" applyFill="1" applyBorder="1" applyAlignment="1">
      <alignment horizontal="right" vertical="center" shrinkToFit="1"/>
    </xf>
    <xf numFmtId="10" fontId="4" fillId="2" borderId="6" xfId="0" applyNumberFormat="1" applyFont="1" applyFill="1" applyBorder="1" applyAlignment="1">
      <alignment horizontal="right" vertical="center" shrinkToFit="1"/>
    </xf>
    <xf numFmtId="9" fontId="2" fillId="2" borderId="0" xfId="0" applyNumberFormat="1" applyFont="1" applyFill="1" applyAlignment="1">
      <alignment horizontal="right" vertical="center" shrinkToFit="1"/>
    </xf>
    <xf numFmtId="43" fontId="7" fillId="2" borderId="3" xfId="0" applyNumberFormat="1" applyFont="1" applyFill="1" applyBorder="1" applyAlignment="1">
      <alignment horizontal="right" vertical="center" shrinkToFit="1"/>
    </xf>
    <xf numFmtId="9" fontId="2" fillId="2" borderId="3" xfId="0" applyNumberFormat="1" applyFont="1" applyFill="1" applyBorder="1" applyAlignment="1">
      <alignment horizontal="right" vertical="center" shrinkToFit="1"/>
    </xf>
    <xf numFmtId="43" fontId="4" fillId="2" borderId="5" xfId="0" applyNumberFormat="1" applyFont="1" applyFill="1" applyBorder="1" applyAlignment="1">
      <alignment horizontal="right" vertical="center" shrinkToFit="1"/>
    </xf>
    <xf numFmtId="43" fontId="6" fillId="2" borderId="5" xfId="0" applyNumberFormat="1" applyFont="1" applyFill="1" applyBorder="1" applyAlignment="1">
      <alignment horizontal="right" vertical="center" shrinkToFit="1"/>
    </xf>
    <xf numFmtId="10" fontId="4" fillId="2" borderId="5" xfId="0" applyNumberFormat="1" applyFont="1" applyFill="1" applyBorder="1" applyAlignment="1">
      <alignment vertical="center" shrinkToFit="1"/>
    </xf>
    <xf numFmtId="43" fontId="2" fillId="2" borderId="0" xfId="0" applyNumberFormat="1" applyFont="1" applyFill="1" applyAlignment="1">
      <alignment horizontal="right" vertical="center"/>
    </xf>
    <xf numFmtId="0" fontId="3" fillId="0" borderId="0" xfId="0" applyFont="1"/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right" vertical="center" wrapText="1"/>
    </xf>
    <xf numFmtId="43" fontId="2" fillId="2" borderId="0" xfId="1" applyFont="1" applyFill="1" applyBorder="1"/>
    <xf numFmtId="43" fontId="3" fillId="3" borderId="0" xfId="1" applyFont="1" applyFill="1" applyAlignment="1">
      <alignment horizontal="right" vertical="center" wrapText="1"/>
    </xf>
    <xf numFmtId="43" fontId="2" fillId="2" borderId="4" xfId="1" applyFont="1" applyFill="1" applyBorder="1" applyAlignment="1">
      <alignment horizontal="right" vertical="center" wrapText="1"/>
    </xf>
    <xf numFmtId="43" fontId="3" fillId="3" borderId="4" xfId="1" applyFont="1" applyFill="1" applyBorder="1" applyAlignment="1">
      <alignment horizontal="right"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4" fillId="2" borderId="0" xfId="1" applyFont="1" applyFill="1" applyBorder="1"/>
    <xf numFmtId="0" fontId="9" fillId="0" borderId="0" xfId="0" applyFont="1"/>
    <xf numFmtId="43" fontId="13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3" fontId="9" fillId="0" borderId="8" xfId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3" fontId="3" fillId="0" borderId="0" xfId="0" applyNumberFormat="1" applyFont="1" applyAlignment="1">
      <alignment vertical="center"/>
    </xf>
    <xf numFmtId="43" fontId="3" fillId="0" borderId="4" xfId="1" applyFont="1" applyBorder="1" applyAlignment="1">
      <alignment vertical="center"/>
    </xf>
    <xf numFmtId="43" fontId="9" fillId="0" borderId="7" xfId="1" applyFont="1" applyBorder="1" applyAlignment="1">
      <alignment vertical="center"/>
    </xf>
    <xf numFmtId="43" fontId="9" fillId="0" borderId="6" xfId="1" applyFont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2" fillId="2" borderId="0" xfId="1" applyFont="1" applyFill="1" applyBorder="1" applyAlignment="1">
      <alignment vertical="center"/>
    </xf>
    <xf numFmtId="10" fontId="2" fillId="2" borderId="0" xfId="2" applyNumberFormat="1" applyFont="1" applyFill="1" applyBorder="1" applyAlignment="1">
      <alignment vertical="center"/>
    </xf>
    <xf numFmtId="10" fontId="3" fillId="0" borderId="0" xfId="2" applyNumberFormat="1" applyFont="1" applyAlignment="1">
      <alignment vertical="center"/>
    </xf>
    <xf numFmtId="43" fontId="3" fillId="3" borderId="0" xfId="1" applyFont="1" applyFill="1" applyBorder="1" applyAlignment="1">
      <alignment horizontal="right" vertical="center" wrapText="1"/>
    </xf>
    <xf numFmtId="10" fontId="2" fillId="2" borderId="4" xfId="2" applyNumberFormat="1" applyFont="1" applyFill="1" applyBorder="1" applyAlignment="1">
      <alignment vertical="center"/>
    </xf>
    <xf numFmtId="10" fontId="3" fillId="0" borderId="4" xfId="2" applyNumberFormat="1" applyFont="1" applyBorder="1" applyAlignment="1">
      <alignment vertical="center"/>
    </xf>
    <xf numFmtId="43" fontId="4" fillId="2" borderId="6" xfId="1" applyFont="1" applyFill="1" applyBorder="1" applyAlignment="1">
      <alignment horizontal="right" vertical="center" wrapText="1"/>
    </xf>
    <xf numFmtId="43" fontId="4" fillId="2" borderId="0" xfId="1" applyFont="1" applyFill="1" applyBorder="1" applyAlignment="1">
      <alignment vertical="center"/>
    </xf>
    <xf numFmtId="43" fontId="9" fillId="3" borderId="6" xfId="1" applyFont="1" applyFill="1" applyBorder="1" applyAlignment="1">
      <alignment horizontal="right" vertical="center" wrapText="1"/>
    </xf>
    <xf numFmtId="43" fontId="6" fillId="2" borderId="6" xfId="0" applyNumberFormat="1" applyFont="1" applyFill="1" applyBorder="1" applyAlignment="1">
      <alignment horizontal="right" vertical="center" wrapText="1"/>
    </xf>
    <xf numFmtId="10" fontId="2" fillId="2" borderId="9" xfId="2" applyNumberFormat="1" applyFont="1" applyFill="1" applyBorder="1" applyAlignment="1">
      <alignment vertical="center"/>
    </xf>
    <xf numFmtId="10" fontId="3" fillId="0" borderId="9" xfId="2" applyNumberFormat="1" applyFont="1" applyBorder="1" applyAlignment="1">
      <alignment vertical="center"/>
    </xf>
    <xf numFmtId="43" fontId="9" fillId="3" borderId="0" xfId="1" applyFont="1" applyFill="1" applyBorder="1" applyAlignment="1">
      <alignment horizontal="right" vertical="center" wrapText="1"/>
    </xf>
    <xf numFmtId="10" fontId="3" fillId="0" borderId="0" xfId="2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justify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2809875</xdr:colOff>
      <xdr:row>0</xdr:row>
      <xdr:rowOff>68581</xdr:rowOff>
    </xdr:from>
    <xdr:to>
      <xdr:col>3</xdr:col>
      <xdr:colOff>822960</xdr:colOff>
      <xdr:row>0</xdr:row>
      <xdr:rowOff>1257301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EA8A83-8E8F-4B55-82DE-FE8FFA168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68581"/>
          <a:ext cx="2737485" cy="1188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3051810</xdr:colOff>
      <xdr:row>0</xdr:row>
      <xdr:rowOff>68580</xdr:rowOff>
    </xdr:from>
    <xdr:to>
      <xdr:col>4</xdr:col>
      <xdr:colOff>201930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1BE4C3-132D-48FE-8DAD-41C90AC4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1810" y="68580"/>
          <a:ext cx="2922270" cy="1198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3381375</xdr:colOff>
      <xdr:row>4</xdr:row>
      <xdr:rowOff>0</xdr:rowOff>
    </xdr:from>
    <xdr:ext cx="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97C51EE7-28DE-4550-927A-63BEF303FC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00" y="1866900"/>
          <a:ext cx="0" cy="666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2428875</xdr:colOff>
      <xdr:row>0</xdr:row>
      <xdr:rowOff>47625</xdr:rowOff>
    </xdr:from>
    <xdr:to>
      <xdr:col>3</xdr:col>
      <xdr:colOff>914256</xdr:colOff>
      <xdr:row>0</xdr:row>
      <xdr:rowOff>1219200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CBD41-0F6B-4B68-A7DC-B4694726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47625"/>
          <a:ext cx="3066906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2209800</xdr:colOff>
      <xdr:row>0</xdr:row>
      <xdr:rowOff>66675</xdr:rowOff>
    </xdr:from>
    <xdr:to>
      <xdr:col>3</xdr:col>
      <xdr:colOff>742806</xdr:colOff>
      <xdr:row>0</xdr:row>
      <xdr:rowOff>1257300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55D60A-2B15-42C5-BDC2-CFA301977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66675"/>
          <a:ext cx="3066906" cy="1190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3381375</xdr:colOff>
      <xdr:row>4</xdr:row>
      <xdr:rowOff>0</xdr:rowOff>
    </xdr:from>
    <xdr:ext cx="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5FB47846-7D62-4BFC-9BBE-B9F589C13A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2100" y="1866900"/>
          <a:ext cx="0" cy="666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1371600</xdr:colOff>
      <xdr:row>0</xdr:row>
      <xdr:rowOff>66675</xdr:rowOff>
    </xdr:from>
    <xdr:to>
      <xdr:col>5</xdr:col>
      <xdr:colOff>114156</xdr:colOff>
      <xdr:row>0</xdr:row>
      <xdr:rowOff>1238250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F37F90-FDBA-4182-BBEA-6345EA825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66675"/>
          <a:ext cx="3066906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43E3-0604-4ADE-9A9A-9A461F9013BB}">
  <sheetPr>
    <pageSetUpPr fitToPage="1"/>
  </sheetPr>
  <dimension ref="A1:H49"/>
  <sheetViews>
    <sheetView workbookViewId="0">
      <selection activeCell="A3" sqref="A3:H3"/>
    </sheetView>
  </sheetViews>
  <sheetFormatPr defaultColWidth="11.42578125" defaultRowHeight="15" customHeight="1"/>
  <cols>
    <col min="1" max="1" width="52.42578125" style="1" customWidth="1"/>
    <col min="2" max="2" width="16.7109375" style="1" customWidth="1"/>
    <col min="3" max="3" width="1.7109375" style="1" customWidth="1"/>
    <col min="4" max="4" width="16.7109375" style="1" customWidth="1"/>
    <col min="5" max="5" width="1.7109375" style="1" customWidth="1"/>
    <col min="6" max="6" width="17.28515625" style="1" bestFit="1" customWidth="1"/>
    <col min="7" max="7" width="1.7109375" style="1" customWidth="1"/>
    <col min="8" max="8" width="14.7109375" style="1" customWidth="1"/>
    <col min="9" max="16384" width="11.42578125" style="1"/>
  </cols>
  <sheetData>
    <row r="1" spans="1:8" ht="99.95" customHeight="1">
      <c r="A1" s="124"/>
      <c r="B1" s="124"/>
      <c r="C1" s="124"/>
      <c r="D1" s="124"/>
      <c r="E1" s="124"/>
      <c r="F1" s="124"/>
      <c r="G1" s="124"/>
      <c r="H1" s="124"/>
    </row>
    <row r="2" spans="1:8" ht="15.95" customHeight="1">
      <c r="A2" s="125" t="s">
        <v>0</v>
      </c>
      <c r="B2" s="126"/>
      <c r="C2" s="126"/>
      <c r="D2" s="126"/>
      <c r="E2" s="126"/>
      <c r="F2" s="126"/>
      <c r="G2" s="126"/>
      <c r="H2" s="126"/>
    </row>
    <row r="3" spans="1:8" ht="15.95" customHeight="1">
      <c r="A3" s="125" t="s">
        <v>1</v>
      </c>
      <c r="B3" s="126"/>
      <c r="C3" s="126"/>
      <c r="D3" s="126"/>
      <c r="E3" s="126"/>
      <c r="F3" s="126"/>
      <c r="G3" s="126"/>
      <c r="H3" s="126"/>
    </row>
    <row r="4" spans="1:8" ht="15.95" customHeight="1">
      <c r="A4" s="125" t="s">
        <v>2</v>
      </c>
      <c r="B4" s="126"/>
      <c r="C4" s="126"/>
      <c r="D4" s="126"/>
      <c r="E4" s="126"/>
      <c r="F4" s="126"/>
      <c r="G4" s="126"/>
      <c r="H4" s="126"/>
    </row>
    <row r="5" spans="1:8" ht="15.95" customHeight="1">
      <c r="A5" s="125" t="s">
        <v>3</v>
      </c>
      <c r="B5" s="126"/>
      <c r="C5" s="126"/>
      <c r="D5" s="126"/>
      <c r="E5" s="126"/>
      <c r="F5" s="126"/>
      <c r="G5" s="126"/>
      <c r="H5" s="126"/>
    </row>
    <row r="6" spans="1:8" ht="15.95" customHeight="1">
      <c r="A6" s="4"/>
      <c r="B6" s="4"/>
      <c r="C6" s="4"/>
      <c r="D6" s="4"/>
      <c r="E6" s="4"/>
      <c r="F6" s="4"/>
      <c r="G6" s="4"/>
      <c r="H6" s="4"/>
    </row>
    <row r="7" spans="1:8" ht="25.5">
      <c r="A7" s="4"/>
      <c r="B7" s="43">
        <v>2025</v>
      </c>
      <c r="C7" s="2"/>
      <c r="D7" s="43">
        <v>2024</v>
      </c>
      <c r="E7" s="6"/>
      <c r="F7" s="7" t="s">
        <v>4</v>
      </c>
      <c r="G7" s="8"/>
      <c r="H7" s="7" t="s">
        <v>5</v>
      </c>
    </row>
    <row r="8" spans="1:8" ht="12.75">
      <c r="A8" s="5" t="s">
        <v>6</v>
      </c>
      <c r="B8" s="92"/>
      <c r="C8" s="92"/>
      <c r="D8" s="92"/>
      <c r="E8" s="93"/>
      <c r="F8" s="40"/>
      <c r="G8" s="95"/>
      <c r="H8" s="40"/>
    </row>
    <row r="9" spans="1:8" ht="15.95" customHeight="1">
      <c r="A9" s="5" t="s">
        <v>7</v>
      </c>
      <c r="B9" s="10"/>
      <c r="C9" s="10"/>
      <c r="D9" s="10"/>
      <c r="E9" s="4"/>
      <c r="F9" s="4"/>
      <c r="G9" s="4"/>
      <c r="H9" s="4"/>
    </row>
    <row r="10" spans="1:8" ht="15.95" customHeight="1">
      <c r="A10" s="11" t="s">
        <v>8</v>
      </c>
      <c r="B10" s="12">
        <v>24319939.359999999</v>
      </c>
      <c r="C10" s="12"/>
      <c r="D10" s="12">
        <v>7826410.0300000003</v>
      </c>
      <c r="E10" s="13"/>
      <c r="F10" s="13">
        <v>16493529.329999998</v>
      </c>
      <c r="G10" s="14"/>
      <c r="H10" s="15">
        <v>0.67818957464703145</v>
      </c>
    </row>
    <row r="11" spans="1:8" ht="15.95" customHeight="1">
      <c r="A11" s="11" t="s">
        <v>9</v>
      </c>
      <c r="B11" s="12">
        <v>43874069.399480887</v>
      </c>
      <c r="C11" s="12"/>
      <c r="D11" s="12">
        <v>43623538.710000001</v>
      </c>
      <c r="E11" s="13"/>
      <c r="F11" s="13">
        <v>250530.68948088586</v>
      </c>
      <c r="G11" s="14"/>
      <c r="H11" s="15">
        <v>5.7102223000962413E-3</v>
      </c>
    </row>
    <row r="12" spans="1:8" ht="15.95" customHeight="1">
      <c r="A12" s="11" t="s">
        <v>10</v>
      </c>
      <c r="B12" s="12">
        <v>7588898.9700000007</v>
      </c>
      <c r="C12" s="12"/>
      <c r="D12" s="12">
        <v>13161083.859999999</v>
      </c>
      <c r="E12" s="13"/>
      <c r="F12" s="13">
        <v>-5572184.8899999987</v>
      </c>
      <c r="G12" s="14"/>
      <c r="H12" s="15">
        <v>-0.42338343477434531</v>
      </c>
    </row>
    <row r="13" spans="1:8" ht="15.95" customHeight="1">
      <c r="A13" s="11" t="s">
        <v>11</v>
      </c>
      <c r="B13" s="16">
        <v>4403924.4799999995</v>
      </c>
      <c r="C13" s="12"/>
      <c r="D13" s="16">
        <v>21374.83</v>
      </c>
      <c r="E13" s="13"/>
      <c r="F13" s="13">
        <v>4382549.6499999994</v>
      </c>
      <c r="G13" s="14"/>
      <c r="H13" s="17">
        <v>0.99514641313740237</v>
      </c>
    </row>
    <row r="14" spans="1:8" ht="15.95" customHeight="1" thickBot="1">
      <c r="A14" s="5" t="s">
        <v>12</v>
      </c>
      <c r="B14" s="18">
        <v>80186832.209480897</v>
      </c>
      <c r="C14" s="19"/>
      <c r="D14" s="18">
        <v>64632407.43</v>
      </c>
      <c r="E14" s="20"/>
      <c r="F14" s="21">
        <v>15554424.779480886</v>
      </c>
      <c r="G14" s="22"/>
      <c r="H14" s="23">
        <v>0.19397729466162658</v>
      </c>
    </row>
    <row r="15" spans="1:8" ht="15.95" customHeight="1" thickTop="1">
      <c r="A15" s="5"/>
      <c r="B15" s="19"/>
      <c r="C15" s="19"/>
      <c r="D15" s="19"/>
      <c r="E15" s="20"/>
      <c r="F15" s="20"/>
      <c r="G15" s="14"/>
      <c r="H15" s="15"/>
    </row>
    <row r="16" spans="1:8" ht="15.95" customHeight="1">
      <c r="A16" s="5" t="s">
        <v>13</v>
      </c>
      <c r="B16" s="24"/>
      <c r="C16" s="24"/>
      <c r="D16" s="24"/>
      <c r="E16" s="25"/>
      <c r="F16" s="25"/>
      <c r="G16" s="14"/>
      <c r="H16" s="15"/>
    </row>
    <row r="17" spans="1:8" ht="15.95" customHeight="1">
      <c r="A17" s="11" t="s">
        <v>14</v>
      </c>
      <c r="B17" s="12">
        <v>837568229.25051904</v>
      </c>
      <c r="C17" s="12"/>
      <c r="D17" s="12">
        <v>876409147.17999995</v>
      </c>
      <c r="E17" s="13"/>
      <c r="F17" s="13">
        <v>-38840917.92948091</v>
      </c>
      <c r="G17" s="14"/>
      <c r="H17" s="15">
        <v>-4.4318247994624853E-2</v>
      </c>
    </row>
    <row r="18" spans="1:8" ht="15.95" customHeight="1">
      <c r="A18" s="11" t="s">
        <v>15</v>
      </c>
      <c r="B18" s="26">
        <v>71950147.370000005</v>
      </c>
      <c r="C18" s="12"/>
      <c r="D18" s="26">
        <v>15192117.4836</v>
      </c>
      <c r="E18" s="13"/>
      <c r="F18" s="13">
        <v>56758029.886400007</v>
      </c>
      <c r="G18" s="14"/>
      <c r="H18" s="15">
        <v>0.78885217002440178</v>
      </c>
    </row>
    <row r="19" spans="1:8" ht="15.95" customHeight="1">
      <c r="A19" s="11" t="s">
        <v>16</v>
      </c>
      <c r="B19" s="16">
        <v>21314.67</v>
      </c>
      <c r="C19" s="12"/>
      <c r="D19" s="16">
        <v>1028848.35</v>
      </c>
      <c r="E19" s="13"/>
      <c r="F19" s="27">
        <v>-1007533.6799999999</v>
      </c>
      <c r="G19" s="14"/>
      <c r="H19" s="17">
        <v>-0.97928298179221451</v>
      </c>
    </row>
    <row r="20" spans="1:8" ht="15.95" customHeight="1">
      <c r="A20" s="5" t="s">
        <v>17</v>
      </c>
      <c r="B20" s="28">
        <v>909539691.290519</v>
      </c>
      <c r="C20" s="19"/>
      <c r="D20" s="28">
        <v>892630113.01359999</v>
      </c>
      <c r="E20" s="20"/>
      <c r="F20" s="28">
        <v>16909578.276919097</v>
      </c>
      <c r="G20" s="22"/>
      <c r="H20" s="29">
        <v>1.8591358286878714E-2</v>
      </c>
    </row>
    <row r="21" spans="1:8" ht="15.95" customHeight="1" thickBot="1">
      <c r="A21" s="5" t="s">
        <v>18</v>
      </c>
      <c r="B21" s="18">
        <v>989726523.49999988</v>
      </c>
      <c r="C21" s="19"/>
      <c r="D21" s="18">
        <v>957262520.44359994</v>
      </c>
      <c r="E21" s="20"/>
      <c r="F21" s="18">
        <v>32464003.056399982</v>
      </c>
      <c r="G21" s="22"/>
      <c r="H21" s="30">
        <v>3.280098318634176E-2</v>
      </c>
    </row>
    <row r="22" spans="1:8" ht="15.95" customHeight="1" thickTop="1">
      <c r="A22" s="5"/>
      <c r="B22" s="19"/>
      <c r="C22" s="19"/>
      <c r="D22" s="19"/>
      <c r="E22" s="20"/>
      <c r="F22" s="20"/>
      <c r="G22" s="14"/>
      <c r="H22" s="15"/>
    </row>
    <row r="23" spans="1:8" ht="15.95" customHeight="1">
      <c r="A23" s="5" t="s">
        <v>19</v>
      </c>
      <c r="B23" s="24"/>
      <c r="C23" s="24"/>
      <c r="D23" s="24"/>
      <c r="E23" s="25"/>
      <c r="F23" s="25"/>
      <c r="G23" s="14"/>
      <c r="H23" s="15"/>
    </row>
    <row r="24" spans="1:8" ht="15.95" customHeight="1">
      <c r="A24" s="5" t="s">
        <v>20</v>
      </c>
      <c r="B24" s="12"/>
      <c r="C24" s="12"/>
      <c r="D24" s="12"/>
      <c r="E24" s="13"/>
      <c r="F24" s="13"/>
      <c r="G24" s="14"/>
      <c r="H24" s="15"/>
    </row>
    <row r="25" spans="1:8" ht="15.95" customHeight="1">
      <c r="A25" s="11" t="s">
        <v>21</v>
      </c>
      <c r="B25" s="12">
        <v>0</v>
      </c>
      <c r="C25" s="12"/>
      <c r="D25" s="12">
        <v>0</v>
      </c>
      <c r="E25" s="13"/>
      <c r="F25" s="13">
        <v>0</v>
      </c>
      <c r="G25" s="14"/>
      <c r="H25" s="15">
        <v>0</v>
      </c>
    </row>
    <row r="26" spans="1:8" ht="15.95" customHeight="1">
      <c r="A26" s="11" t="s">
        <v>22</v>
      </c>
      <c r="B26" s="12">
        <v>38545527.869999997</v>
      </c>
      <c r="C26" s="12"/>
      <c r="D26" s="12">
        <v>63106384.560000002</v>
      </c>
      <c r="E26" s="13"/>
      <c r="F26" s="13">
        <v>-24560856.690000005</v>
      </c>
      <c r="G26" s="14"/>
      <c r="H26" s="15">
        <v>-0.38919765188969341</v>
      </c>
    </row>
    <row r="27" spans="1:8" ht="15.95" customHeight="1">
      <c r="A27" s="11" t="s">
        <v>23</v>
      </c>
      <c r="B27" s="12">
        <v>250000.93</v>
      </c>
      <c r="C27" s="12"/>
      <c r="D27" s="12">
        <v>11284255.58</v>
      </c>
      <c r="E27" s="13"/>
      <c r="F27" s="13">
        <v>-11034254.65</v>
      </c>
      <c r="G27" s="14"/>
      <c r="H27" s="15">
        <v>-0.97784515529379745</v>
      </c>
    </row>
    <row r="28" spans="1:8" ht="15.95" customHeight="1">
      <c r="A28" s="11" t="s">
        <v>24</v>
      </c>
      <c r="B28" s="16">
        <v>325190</v>
      </c>
      <c r="C28" s="12"/>
      <c r="D28" s="16">
        <v>3541625.24</v>
      </c>
      <c r="E28" s="13"/>
      <c r="F28" s="31">
        <v>-3216435.24</v>
      </c>
      <c r="G28" s="14"/>
      <c r="H28" s="17">
        <v>-0.90818057305238764</v>
      </c>
    </row>
    <row r="29" spans="1:8" ht="15.95" customHeight="1" thickBot="1">
      <c r="A29" s="5" t="s">
        <v>25</v>
      </c>
      <c r="B29" s="18">
        <v>39120718.799999997</v>
      </c>
      <c r="C29" s="19"/>
      <c r="D29" s="18">
        <v>77932265.379999995</v>
      </c>
      <c r="E29" s="20"/>
      <c r="F29" s="18">
        <v>-38811546.580000006</v>
      </c>
      <c r="G29" s="22"/>
      <c r="H29" s="32">
        <v>-0.49801640425507682</v>
      </c>
    </row>
    <row r="30" spans="1:8" ht="15.95" customHeight="1" thickTop="1">
      <c r="A30" s="5"/>
      <c r="B30" s="19"/>
      <c r="C30" s="19"/>
      <c r="D30" s="19"/>
      <c r="E30" s="20"/>
      <c r="F30" s="20"/>
      <c r="G30" s="14"/>
      <c r="H30" s="15"/>
    </row>
    <row r="31" spans="1:8" ht="15.95" customHeight="1">
      <c r="A31" s="5" t="s">
        <v>26</v>
      </c>
      <c r="B31" s="24"/>
      <c r="C31" s="24"/>
      <c r="D31" s="24"/>
      <c r="E31" s="25"/>
      <c r="F31" s="25"/>
      <c r="G31" s="14"/>
      <c r="H31" s="15"/>
    </row>
    <row r="32" spans="1:8" ht="15.95" customHeight="1">
      <c r="A32" s="11" t="s">
        <v>27</v>
      </c>
      <c r="B32" s="12">
        <v>2038456.33</v>
      </c>
      <c r="C32" s="12"/>
      <c r="D32" s="12">
        <v>1970113.89</v>
      </c>
      <c r="E32" s="13"/>
      <c r="F32" s="13">
        <v>68342.440000000177</v>
      </c>
      <c r="G32" s="14"/>
      <c r="H32" s="15">
        <v>3.3526565663538239E-2</v>
      </c>
    </row>
    <row r="33" spans="1:8" ht="15.95" customHeight="1">
      <c r="A33" s="11" t="s">
        <v>28</v>
      </c>
      <c r="B33" s="16">
        <v>55607197</v>
      </c>
      <c r="C33" s="12"/>
      <c r="D33" s="16">
        <v>52416134.379999995</v>
      </c>
      <c r="E33" s="13"/>
      <c r="F33" s="33">
        <v>3191062.6200000048</v>
      </c>
      <c r="G33" s="14"/>
      <c r="H33" s="15">
        <v>5.7385784433622952E-2</v>
      </c>
    </row>
    <row r="34" spans="1:8" ht="15.95" customHeight="1">
      <c r="A34" s="5" t="s">
        <v>29</v>
      </c>
      <c r="B34" s="28">
        <v>57645653.329999998</v>
      </c>
      <c r="C34" s="19"/>
      <c r="D34" s="28">
        <v>54386248.269999996</v>
      </c>
      <c r="E34" s="20"/>
      <c r="F34" s="34">
        <v>3259405.0600000052</v>
      </c>
      <c r="G34" s="22"/>
      <c r="H34" s="15">
        <v>5.6542078573402911E-2</v>
      </c>
    </row>
    <row r="35" spans="1:8" ht="15.95" customHeight="1" thickBot="1">
      <c r="A35" s="5" t="s">
        <v>30</v>
      </c>
      <c r="B35" s="18">
        <v>96766372.129999995</v>
      </c>
      <c r="C35" s="19"/>
      <c r="D35" s="18">
        <v>132318513.64999999</v>
      </c>
      <c r="E35" s="20"/>
      <c r="F35" s="21">
        <v>-35552141.520000003</v>
      </c>
      <c r="G35" s="22"/>
      <c r="H35" s="15">
        <v>-0.36740182294152529</v>
      </c>
    </row>
    <row r="36" spans="1:8" ht="15.95" customHeight="1" thickTop="1">
      <c r="A36" s="5"/>
      <c r="B36" s="19"/>
      <c r="C36" s="19"/>
      <c r="D36" s="19"/>
      <c r="E36" s="20"/>
      <c r="F36" s="20"/>
      <c r="G36" s="14"/>
      <c r="H36" s="15"/>
    </row>
    <row r="37" spans="1:8" ht="15.95" customHeight="1">
      <c r="A37" s="5" t="s">
        <v>31</v>
      </c>
      <c r="B37" s="24"/>
      <c r="C37" s="24"/>
      <c r="D37" s="24"/>
      <c r="E37" s="25"/>
      <c r="F37" s="25"/>
      <c r="G37" s="14"/>
      <c r="H37" s="15"/>
    </row>
    <row r="38" spans="1:8" ht="15.95" customHeight="1">
      <c r="A38" s="11" t="s">
        <v>32</v>
      </c>
      <c r="B38" s="12">
        <v>870187374.46999979</v>
      </c>
      <c r="C38" s="12"/>
      <c r="D38" s="12">
        <v>-306469420.95639956</v>
      </c>
      <c r="E38" s="13"/>
      <c r="F38" s="13">
        <v>1176656795.4263992</v>
      </c>
      <c r="G38" s="14"/>
      <c r="H38" s="15">
        <v>1.3521878505109994</v>
      </c>
    </row>
    <row r="39" spans="1:8" ht="15.95" customHeight="1">
      <c r="A39" s="11" t="s">
        <v>33</v>
      </c>
      <c r="B39" s="12">
        <v>22772776.900000095</v>
      </c>
      <c r="C39" s="12"/>
      <c r="D39" s="12">
        <v>1131413427.7499995</v>
      </c>
      <c r="E39" s="13"/>
      <c r="F39" s="13">
        <v>-1108640650.8499994</v>
      </c>
      <c r="G39" s="14"/>
      <c r="H39" s="15">
        <v>-0.97987227626837747</v>
      </c>
    </row>
    <row r="40" spans="1:8" ht="15.95" customHeight="1">
      <c r="A40" s="11" t="s">
        <v>34</v>
      </c>
      <c r="B40" s="12">
        <v>0</v>
      </c>
      <c r="C40" s="12"/>
      <c r="D40" s="12">
        <v>0</v>
      </c>
      <c r="E40" s="13"/>
      <c r="F40" s="13">
        <v>0</v>
      </c>
      <c r="G40" s="14"/>
      <c r="H40" s="17">
        <v>0</v>
      </c>
    </row>
    <row r="41" spans="1:8" ht="15.95" customHeight="1" thickBot="1">
      <c r="A41" s="5" t="s">
        <v>35</v>
      </c>
      <c r="B41" s="18">
        <v>892960151.36999989</v>
      </c>
      <c r="C41" s="19"/>
      <c r="D41" s="18">
        <v>824944006.79359996</v>
      </c>
      <c r="E41" s="20"/>
      <c r="F41" s="18">
        <v>68016144.576399803</v>
      </c>
      <c r="G41" s="22"/>
      <c r="H41" s="23">
        <v>7.6169294309547719E-2</v>
      </c>
    </row>
    <row r="42" spans="1:8" ht="15.95" customHeight="1" thickTop="1">
      <c r="A42" s="35"/>
      <c r="B42" s="3"/>
      <c r="C42" s="36"/>
      <c r="D42" s="3"/>
      <c r="E42" s="37"/>
      <c r="F42" s="3"/>
      <c r="G42" s="14"/>
      <c r="H42" s="15"/>
    </row>
    <row r="43" spans="1:8" ht="15.95" customHeight="1" thickBot="1">
      <c r="A43" s="35" t="s">
        <v>36</v>
      </c>
      <c r="B43" s="18">
        <v>989726523.49999988</v>
      </c>
      <c r="C43" s="19"/>
      <c r="D43" s="18">
        <v>957262520.44359994</v>
      </c>
      <c r="E43" s="20"/>
      <c r="F43" s="21">
        <v>32464003.0563998</v>
      </c>
      <c r="G43" s="22"/>
      <c r="H43" s="30">
        <v>3.280098318634158E-2</v>
      </c>
    </row>
    <row r="44" spans="1:8" ht="15.95" customHeight="1" thickTop="1">
      <c r="A44" s="38"/>
      <c r="B44" s="20"/>
      <c r="C44" s="20"/>
      <c r="D44" s="20"/>
      <c r="E44" s="20"/>
      <c r="F44" s="14"/>
      <c r="G44" s="14"/>
      <c r="H44" s="39"/>
    </row>
    <row r="45" spans="1:8" ht="12.75">
      <c r="A45" s="38"/>
      <c r="B45" s="20"/>
      <c r="C45" s="20"/>
      <c r="D45" s="20"/>
      <c r="E45" s="20"/>
      <c r="F45" s="14"/>
      <c r="G45" s="14"/>
      <c r="H45" s="39"/>
    </row>
    <row r="46" spans="1:8" ht="89.25">
      <c r="A46" s="40" t="s">
        <v>37</v>
      </c>
      <c r="B46" s="20"/>
      <c r="C46" s="20"/>
      <c r="D46" s="123" t="s">
        <v>38</v>
      </c>
      <c r="E46" s="123"/>
      <c r="F46" s="123"/>
      <c r="G46" s="123"/>
      <c r="H46" s="123"/>
    </row>
    <row r="47" spans="1:8" ht="12.75">
      <c r="A47" s="4"/>
      <c r="B47" s="4"/>
      <c r="C47" s="4"/>
      <c r="D47" s="4"/>
      <c r="E47" s="4"/>
      <c r="F47" s="4"/>
      <c r="G47" s="4"/>
      <c r="H47" s="4"/>
    </row>
    <row r="48" spans="1:8" ht="12.75">
      <c r="A48" s="4"/>
      <c r="B48" s="4"/>
      <c r="C48" s="4"/>
      <c r="D48" s="4"/>
      <c r="E48" s="4"/>
      <c r="F48" s="4"/>
      <c r="G48" s="4"/>
      <c r="H48" s="4"/>
    </row>
    <row r="49" spans="1:8" ht="12.75">
      <c r="A49" s="4"/>
      <c r="B49" s="4"/>
      <c r="C49" s="4"/>
      <c r="D49" s="4"/>
      <c r="E49" s="4"/>
      <c r="F49" s="4"/>
      <c r="G49" s="4"/>
      <c r="H49" s="4"/>
    </row>
  </sheetData>
  <mergeCells count="6">
    <mergeCell ref="D46:H46"/>
    <mergeCell ref="A1:H1"/>
    <mergeCell ref="A2:H2"/>
    <mergeCell ref="A3:H3"/>
    <mergeCell ref="A4:H4"/>
    <mergeCell ref="A5:H5"/>
  </mergeCells>
  <printOptions horizontalCentered="1"/>
  <pageMargins left="0.59055118110236227" right="0.59055118110236227" top="0.39370078740157483" bottom="0.78740157480314965" header="0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B44EC-EA92-4D04-8A4F-C278D36444AC}">
  <sheetPr>
    <pageSetUpPr fitToPage="1"/>
  </sheetPr>
  <dimension ref="A1:I49"/>
  <sheetViews>
    <sheetView workbookViewId="0">
      <selection activeCell="A3" sqref="A3:I3"/>
    </sheetView>
  </sheetViews>
  <sheetFormatPr defaultColWidth="12.5703125" defaultRowHeight="15" customHeight="1"/>
  <cols>
    <col min="1" max="1" width="58.7109375" style="1" customWidth="1"/>
    <col min="2" max="2" width="10.42578125" style="1" customWidth="1"/>
    <col min="3" max="3" width="15.7109375" style="1" customWidth="1"/>
    <col min="4" max="4" width="1.7109375" style="1" customWidth="1"/>
    <col min="5" max="5" width="15.7109375" style="1" customWidth="1"/>
    <col min="6" max="6" width="1.7109375" style="1" customWidth="1"/>
    <col min="7" max="7" width="15.7109375" style="1" customWidth="1"/>
    <col min="8" max="8" width="1.7109375" style="1" customWidth="1"/>
    <col min="9" max="9" width="10.7109375" style="1" customWidth="1"/>
    <col min="10" max="16384" width="12.5703125" style="1"/>
  </cols>
  <sheetData>
    <row r="1" spans="1:9" ht="99.95" customHeight="1">
      <c r="A1" s="127"/>
      <c r="B1" s="127"/>
      <c r="C1" s="127"/>
      <c r="D1" s="127"/>
      <c r="E1" s="127"/>
      <c r="F1" s="127"/>
      <c r="G1" s="127"/>
      <c r="H1" s="127"/>
      <c r="I1" s="127"/>
    </row>
    <row r="2" spans="1:9" ht="15.95" customHeight="1">
      <c r="A2" s="128" t="s">
        <v>0</v>
      </c>
      <c r="B2" s="128"/>
      <c r="C2" s="128"/>
      <c r="D2" s="128"/>
      <c r="E2" s="128"/>
      <c r="F2" s="128"/>
      <c r="G2" s="128"/>
      <c r="H2" s="128"/>
      <c r="I2" s="128"/>
    </row>
    <row r="3" spans="1:9" s="42" customFormat="1" ht="15.95" customHeight="1">
      <c r="A3" s="129" t="s">
        <v>39</v>
      </c>
      <c r="B3" s="130"/>
      <c r="C3" s="130"/>
      <c r="D3" s="130"/>
      <c r="E3" s="130"/>
      <c r="F3" s="130"/>
      <c r="G3" s="130"/>
      <c r="H3" s="130"/>
      <c r="I3" s="130"/>
    </row>
    <row r="4" spans="1:9" ht="15.95" customHeight="1">
      <c r="A4" s="125" t="s">
        <v>40</v>
      </c>
      <c r="B4" s="126"/>
      <c r="C4" s="126"/>
      <c r="D4" s="126"/>
      <c r="E4" s="126"/>
      <c r="F4" s="126"/>
      <c r="G4" s="126"/>
      <c r="H4" s="126"/>
      <c r="I4" s="126"/>
    </row>
    <row r="5" spans="1:9" ht="15.95" customHeight="1">
      <c r="A5" s="125" t="s">
        <v>3</v>
      </c>
      <c r="B5" s="126"/>
      <c r="C5" s="126"/>
      <c r="D5" s="126"/>
      <c r="E5" s="126"/>
      <c r="F5" s="126"/>
      <c r="G5" s="126"/>
      <c r="H5" s="126"/>
      <c r="I5" s="126"/>
    </row>
    <row r="6" spans="1:9" ht="15.95" customHeight="1">
      <c r="A6" s="2"/>
      <c r="B6" s="3"/>
      <c r="C6" s="3"/>
      <c r="D6" s="3"/>
      <c r="E6" s="3"/>
      <c r="F6" s="3"/>
      <c r="G6" s="3"/>
      <c r="H6" s="3"/>
      <c r="I6" s="3"/>
    </row>
    <row r="7" spans="1:9" ht="15.95" customHeight="1">
      <c r="A7" s="2"/>
      <c r="B7" s="3"/>
      <c r="C7" s="3"/>
      <c r="D7" s="3"/>
      <c r="E7" s="3"/>
      <c r="F7" s="3"/>
      <c r="G7" s="3"/>
      <c r="H7" s="3"/>
      <c r="I7" s="3"/>
    </row>
    <row r="8" spans="1:9" ht="25.5">
      <c r="A8" s="8"/>
      <c r="B8" s="8"/>
      <c r="C8" s="43">
        <v>2025</v>
      </c>
      <c r="D8" s="2"/>
      <c r="E8" s="43">
        <v>2024</v>
      </c>
      <c r="F8" s="6"/>
      <c r="G8" s="7" t="s">
        <v>4</v>
      </c>
      <c r="H8" s="44"/>
      <c r="I8" s="7" t="s">
        <v>5</v>
      </c>
    </row>
    <row r="9" spans="1:9" ht="15.95" customHeight="1">
      <c r="A9" s="45" t="s">
        <v>41</v>
      </c>
      <c r="B9" s="46"/>
      <c r="C9" s="6"/>
      <c r="D9" s="6"/>
      <c r="E9" s="6"/>
      <c r="F9" s="44"/>
      <c r="G9" s="44"/>
      <c r="H9" s="4"/>
      <c r="I9" s="4"/>
    </row>
    <row r="10" spans="1:9" ht="15.95" customHeight="1">
      <c r="A10" s="47" t="s">
        <v>42</v>
      </c>
      <c r="B10" s="48"/>
      <c r="C10" s="49">
        <v>1571853452</v>
      </c>
      <c r="D10" s="50"/>
      <c r="E10" s="50">
        <v>2264682972.6599998</v>
      </c>
      <c r="F10" s="50"/>
      <c r="G10" s="51">
        <v>-692829520.65999985</v>
      </c>
      <c r="H10" s="52"/>
      <c r="I10" s="53">
        <v>-0.30592781816442588</v>
      </c>
    </row>
    <row r="11" spans="1:9" ht="15.95" customHeight="1">
      <c r="A11" s="47" t="s">
        <v>43</v>
      </c>
      <c r="B11" s="48"/>
      <c r="C11" s="50">
        <v>60044129.149999999</v>
      </c>
      <c r="D11" s="50"/>
      <c r="E11" s="50">
        <v>54834480.240000002</v>
      </c>
      <c r="F11" s="50"/>
      <c r="G11" s="51">
        <v>5209648.9099999964</v>
      </c>
      <c r="H11" s="54"/>
      <c r="I11" s="53">
        <v>8.6763668384388523E-2</v>
      </c>
    </row>
    <row r="12" spans="1:9" ht="15.95" customHeight="1">
      <c r="A12" s="47" t="s">
        <v>44</v>
      </c>
      <c r="B12" s="48"/>
      <c r="C12" s="50">
        <v>14162814.27</v>
      </c>
      <c r="D12" s="50"/>
      <c r="E12" s="50">
        <v>22160976</v>
      </c>
      <c r="F12" s="50"/>
      <c r="G12" s="51">
        <v>-7998161.7300000004</v>
      </c>
      <c r="H12" s="54"/>
      <c r="I12" s="53">
        <v>-0.36091198014022491</v>
      </c>
    </row>
    <row r="13" spans="1:9" ht="15.95" customHeight="1">
      <c r="A13" s="47" t="s">
        <v>45</v>
      </c>
      <c r="B13" s="48"/>
      <c r="C13" s="55">
        <v>0</v>
      </c>
      <c r="D13" s="50"/>
      <c r="E13" s="55">
        <v>0</v>
      </c>
      <c r="F13" s="50"/>
      <c r="G13" s="56">
        <v>0</v>
      </c>
      <c r="H13" s="54"/>
      <c r="I13" s="57">
        <v>0</v>
      </c>
    </row>
    <row r="14" spans="1:9" ht="15.95" customHeight="1">
      <c r="A14" s="45" t="s">
        <v>46</v>
      </c>
      <c r="B14" s="46"/>
      <c r="C14" s="58">
        <v>1646060395.4200001</v>
      </c>
      <c r="D14" s="58"/>
      <c r="E14" s="58">
        <v>2341678428.8999996</v>
      </c>
      <c r="F14" s="58"/>
      <c r="G14" s="58">
        <v>-695618033.4799999</v>
      </c>
      <c r="H14" s="59"/>
      <c r="I14" s="60">
        <v>-0.29705958977756203</v>
      </c>
    </row>
    <row r="15" spans="1:9" ht="15.95" customHeight="1">
      <c r="A15" s="45"/>
      <c r="B15" s="46"/>
      <c r="C15" s="58"/>
      <c r="D15" s="58"/>
      <c r="E15" s="58"/>
      <c r="F15" s="50"/>
      <c r="G15" s="61"/>
      <c r="H15" s="54"/>
      <c r="I15" s="62"/>
    </row>
    <row r="16" spans="1:9" ht="15.95" customHeight="1">
      <c r="A16" s="45" t="s">
        <v>47</v>
      </c>
      <c r="B16" s="63"/>
      <c r="C16" s="58"/>
      <c r="D16" s="58"/>
      <c r="E16" s="58"/>
      <c r="F16" s="50"/>
      <c r="G16" s="58"/>
      <c r="H16" s="54"/>
      <c r="I16" s="62"/>
    </row>
    <row r="17" spans="1:9" ht="15.95" customHeight="1">
      <c r="A17" s="47" t="s">
        <v>48</v>
      </c>
      <c r="B17" s="64" t="s">
        <v>49</v>
      </c>
      <c r="C17" s="50">
        <v>958894374.25999999</v>
      </c>
      <c r="D17" s="50"/>
      <c r="E17" s="50">
        <v>942867534.26999998</v>
      </c>
      <c r="F17" s="50"/>
      <c r="G17" s="51">
        <v>16026839.99000001</v>
      </c>
      <c r="H17" s="54"/>
      <c r="I17" s="53">
        <v>1.6713874249568182E-2</v>
      </c>
    </row>
    <row r="18" spans="1:9" ht="15.95" customHeight="1">
      <c r="A18" s="47" t="s">
        <v>50</v>
      </c>
      <c r="B18" s="64" t="s">
        <v>51</v>
      </c>
      <c r="C18" s="50">
        <v>67366080.150000006</v>
      </c>
      <c r="D18" s="50"/>
      <c r="E18" s="50">
        <v>74386074.700000003</v>
      </c>
      <c r="F18" s="50"/>
      <c r="G18" s="51">
        <v>-7019994.549999997</v>
      </c>
      <c r="H18" s="54"/>
      <c r="I18" s="53">
        <v>-9.437242895678695E-2</v>
      </c>
    </row>
    <row r="19" spans="1:9" ht="15.95" customHeight="1">
      <c r="A19" s="47" t="s">
        <v>52</v>
      </c>
      <c r="B19" s="64" t="s">
        <v>53</v>
      </c>
      <c r="C19" s="50">
        <v>37166593.599999994</v>
      </c>
      <c r="D19" s="50"/>
      <c r="E19" s="50">
        <v>35765410.700000003</v>
      </c>
      <c r="F19" s="50"/>
      <c r="G19" s="51">
        <v>1401182.8999999911</v>
      </c>
      <c r="H19" s="54"/>
      <c r="I19" s="53">
        <v>3.7700062456086675E-2</v>
      </c>
    </row>
    <row r="20" spans="1:9" ht="15.95" customHeight="1">
      <c r="A20" s="47" t="s">
        <v>54</v>
      </c>
      <c r="B20" s="64" t="s">
        <v>55</v>
      </c>
      <c r="C20" s="50">
        <v>0</v>
      </c>
      <c r="D20" s="50"/>
      <c r="E20" s="50">
        <v>0</v>
      </c>
      <c r="F20" s="50"/>
      <c r="G20" s="51">
        <v>0</v>
      </c>
      <c r="H20" s="54"/>
      <c r="I20" s="53">
        <v>0</v>
      </c>
    </row>
    <row r="21" spans="1:9" ht="15.95" customHeight="1">
      <c r="A21" s="47" t="s">
        <v>56</v>
      </c>
      <c r="B21" s="64" t="s">
        <v>57</v>
      </c>
      <c r="C21" s="50">
        <v>0</v>
      </c>
      <c r="D21" s="50"/>
      <c r="E21" s="50">
        <v>0</v>
      </c>
      <c r="F21" s="50"/>
      <c r="G21" s="51">
        <v>0</v>
      </c>
      <c r="H21" s="54"/>
      <c r="I21" s="53">
        <v>0</v>
      </c>
    </row>
    <row r="22" spans="1:9" ht="15.95" customHeight="1">
      <c r="A22" s="47" t="s">
        <v>58</v>
      </c>
      <c r="B22" s="64" t="s">
        <v>59</v>
      </c>
      <c r="C22" s="50">
        <v>438688375.68000001</v>
      </c>
      <c r="D22" s="50"/>
      <c r="E22" s="50">
        <v>110467504.98999999</v>
      </c>
      <c r="F22" s="50"/>
      <c r="G22" s="51">
        <v>328220870.69</v>
      </c>
      <c r="H22" s="54"/>
      <c r="I22" s="53">
        <v>0.74818684261061841</v>
      </c>
    </row>
    <row r="23" spans="1:9" ht="15.95" customHeight="1">
      <c r="A23" s="47" t="s">
        <v>60</v>
      </c>
      <c r="B23" s="64" t="s">
        <v>61</v>
      </c>
      <c r="C23" s="50">
        <v>121172194.83</v>
      </c>
      <c r="D23" s="50"/>
      <c r="E23" s="50">
        <v>46778476.490000002</v>
      </c>
      <c r="F23" s="50"/>
      <c r="G23" s="51">
        <v>74393718.340000004</v>
      </c>
      <c r="H23" s="54"/>
      <c r="I23" s="53">
        <v>0.61395040705808435</v>
      </c>
    </row>
    <row r="24" spans="1:9" ht="15.95" customHeight="1">
      <c r="A24" s="47" t="s">
        <v>62</v>
      </c>
      <c r="B24" s="48"/>
      <c r="C24" s="65">
        <v>0</v>
      </c>
      <c r="D24" s="50"/>
      <c r="E24" s="65">
        <v>0</v>
      </c>
      <c r="F24" s="50"/>
      <c r="G24" s="56">
        <v>0</v>
      </c>
      <c r="H24" s="54"/>
      <c r="I24" s="57">
        <v>0</v>
      </c>
    </row>
    <row r="25" spans="1:9" ht="15.95" customHeight="1" thickBot="1">
      <c r="A25" s="45" t="s">
        <v>63</v>
      </c>
      <c r="B25" s="46"/>
      <c r="C25" s="66">
        <v>1623287618.52</v>
      </c>
      <c r="D25" s="58"/>
      <c r="E25" s="66">
        <v>1210265001.1500001</v>
      </c>
      <c r="F25" s="58"/>
      <c r="G25" s="67">
        <v>413022617.37</v>
      </c>
      <c r="H25" s="59"/>
      <c r="I25" s="68">
        <v>0.25443588225391944</v>
      </c>
    </row>
    <row r="26" spans="1:9" ht="15.95" customHeight="1" thickTop="1">
      <c r="A26" s="45"/>
      <c r="B26" s="46"/>
      <c r="C26" s="58"/>
      <c r="D26" s="58"/>
      <c r="E26" s="58"/>
      <c r="F26" s="50"/>
      <c r="G26" s="61"/>
      <c r="H26" s="54"/>
      <c r="I26" s="62"/>
    </row>
    <row r="27" spans="1:9" ht="15.95" customHeight="1">
      <c r="A27" s="47" t="s">
        <v>64</v>
      </c>
      <c r="B27" s="48"/>
      <c r="C27" s="50">
        <v>0</v>
      </c>
      <c r="D27" s="50"/>
      <c r="E27" s="50">
        <v>0</v>
      </c>
      <c r="F27" s="50"/>
      <c r="G27" s="51">
        <v>0</v>
      </c>
      <c r="H27" s="54"/>
      <c r="I27" s="69" t="s">
        <v>65</v>
      </c>
    </row>
    <row r="28" spans="1:9" ht="15.95" customHeight="1">
      <c r="A28" s="47" t="s">
        <v>66</v>
      </c>
      <c r="B28" s="48"/>
      <c r="C28" s="55">
        <v>0</v>
      </c>
      <c r="D28" s="50"/>
      <c r="E28" s="55">
        <v>0</v>
      </c>
      <c r="F28" s="50"/>
      <c r="G28" s="70">
        <v>0</v>
      </c>
      <c r="H28" s="54"/>
      <c r="I28" s="71" t="s">
        <v>65</v>
      </c>
    </row>
    <row r="29" spans="1:9" ht="15.95" customHeight="1" thickBot="1">
      <c r="A29" s="45" t="s">
        <v>67</v>
      </c>
      <c r="B29" s="46"/>
      <c r="C29" s="72">
        <v>22772776.900000095</v>
      </c>
      <c r="D29" s="58"/>
      <c r="E29" s="72">
        <v>1131413427.7499995</v>
      </c>
      <c r="F29" s="50"/>
      <c r="G29" s="73">
        <v>-1108640650.8499999</v>
      </c>
      <c r="H29" s="54"/>
      <c r="I29" s="74">
        <v>-0.97987227626837781</v>
      </c>
    </row>
    <row r="30" spans="1:9" ht="15.95" customHeight="1" thickTop="1">
      <c r="A30" s="5"/>
      <c r="B30" s="46"/>
      <c r="C30" s="20"/>
      <c r="D30" s="20"/>
      <c r="E30" s="20"/>
      <c r="F30" s="75"/>
      <c r="G30" s="20"/>
      <c r="H30" s="4"/>
      <c r="I30" s="15"/>
    </row>
    <row r="31" spans="1:9" ht="12.75">
      <c r="A31" s="5"/>
      <c r="B31" s="46"/>
      <c r="C31" s="20"/>
      <c r="D31" s="20"/>
      <c r="E31" s="20"/>
      <c r="F31" s="75"/>
      <c r="G31" s="20"/>
      <c r="H31" s="4"/>
      <c r="I31" s="15"/>
    </row>
    <row r="32" spans="1:9" ht="12.75">
      <c r="A32" s="5"/>
      <c r="B32" s="46"/>
      <c r="C32" s="20"/>
      <c r="D32" s="20"/>
      <c r="E32" s="20"/>
      <c r="F32" s="75"/>
      <c r="G32" s="20"/>
      <c r="H32" s="4"/>
      <c r="I32" s="15"/>
    </row>
    <row r="33" spans="1:9" ht="89.25">
      <c r="A33" s="40" t="s">
        <v>37</v>
      </c>
      <c r="B33" s="20"/>
      <c r="C33" s="123" t="s">
        <v>38</v>
      </c>
      <c r="D33" s="123"/>
      <c r="E33" s="123"/>
      <c r="F33" s="123"/>
      <c r="G33" s="123"/>
    </row>
    <row r="34" spans="1:9" ht="12.75">
      <c r="A34" s="46"/>
      <c r="B34" s="46"/>
      <c r="C34" s="20"/>
      <c r="D34" s="20"/>
      <c r="E34" s="20"/>
      <c r="F34" s="14"/>
      <c r="G34" s="14"/>
      <c r="H34" s="4"/>
      <c r="I34" s="4"/>
    </row>
    <row r="46" spans="1:9" ht="12.75"/>
    <row r="47" spans="1:9" ht="12.75"/>
    <row r="48" spans="1:9" ht="12.75"/>
    <row r="49" s="1" customFormat="1" ht="12.75"/>
  </sheetData>
  <mergeCells count="6">
    <mergeCell ref="C33:G33"/>
    <mergeCell ref="A1:I1"/>
    <mergeCell ref="A2:I2"/>
    <mergeCell ref="A3:I3"/>
    <mergeCell ref="A4:I4"/>
    <mergeCell ref="A5:I5"/>
  </mergeCells>
  <printOptions horizontalCentered="1"/>
  <pageMargins left="0.59055118110236227" right="0.59055118110236227" top="0.39370078740157483" bottom="0.78740157480314965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8294-BE80-4443-8B41-BAC305A3D87F}">
  <sheetPr>
    <pageSetUpPr fitToPage="1"/>
  </sheetPr>
  <dimension ref="A1:H45"/>
  <sheetViews>
    <sheetView workbookViewId="0">
      <selection activeCell="A3" sqref="A3:H3"/>
    </sheetView>
  </sheetViews>
  <sheetFormatPr defaultColWidth="12.5703125" defaultRowHeight="15" customHeight="1"/>
  <cols>
    <col min="1" max="1" width="50.28515625" style="76" customWidth="1"/>
    <col min="2" max="2" width="16.7109375" style="76" customWidth="1"/>
    <col min="3" max="3" width="1.7109375" style="76" customWidth="1"/>
    <col min="4" max="4" width="16.7109375" style="76" customWidth="1"/>
    <col min="5" max="5" width="1.7109375" style="76" customWidth="1"/>
    <col min="6" max="6" width="16.7109375" style="76" customWidth="1"/>
    <col min="7" max="7" width="1.7109375" style="76" customWidth="1"/>
    <col min="8" max="8" width="10.7109375" style="76" customWidth="1"/>
    <col min="9" max="16384" width="12.5703125" style="76"/>
  </cols>
  <sheetData>
    <row r="1" spans="1:8" ht="99.95" customHeight="1">
      <c r="A1" s="131"/>
      <c r="B1" s="131"/>
      <c r="C1" s="131"/>
      <c r="D1" s="131"/>
      <c r="E1" s="131"/>
      <c r="F1" s="131"/>
      <c r="G1" s="131"/>
      <c r="H1" s="131"/>
    </row>
    <row r="2" spans="1:8" s="1" customFormat="1" ht="15.95" customHeight="1">
      <c r="A2" s="128" t="s">
        <v>0</v>
      </c>
      <c r="B2" s="128"/>
      <c r="C2" s="128"/>
      <c r="D2" s="128"/>
      <c r="E2" s="128"/>
      <c r="F2" s="128"/>
      <c r="G2" s="128"/>
      <c r="H2" s="128"/>
    </row>
    <row r="3" spans="1:8" ht="12.75">
      <c r="A3" s="132" t="s">
        <v>68</v>
      </c>
      <c r="B3" s="132"/>
      <c r="C3" s="132"/>
      <c r="D3" s="132"/>
      <c r="E3" s="132"/>
      <c r="F3" s="132"/>
      <c r="G3" s="132"/>
      <c r="H3" s="132"/>
    </row>
    <row r="4" spans="1:8" ht="12.75">
      <c r="A4" s="132" t="s">
        <v>40</v>
      </c>
      <c r="B4" s="132"/>
      <c r="C4" s="132"/>
      <c r="D4" s="132"/>
      <c r="E4" s="132"/>
      <c r="F4" s="132"/>
      <c r="G4" s="132"/>
      <c r="H4" s="132"/>
    </row>
    <row r="5" spans="1:8" ht="12.75">
      <c r="A5" s="132" t="s">
        <v>69</v>
      </c>
      <c r="B5" s="132"/>
      <c r="C5" s="132"/>
      <c r="D5" s="132"/>
      <c r="E5" s="132"/>
      <c r="F5" s="132"/>
      <c r="G5" s="132"/>
      <c r="H5" s="132"/>
    </row>
    <row r="6" spans="1:8" ht="12.75">
      <c r="A6" s="77"/>
      <c r="B6" s="78"/>
      <c r="C6" s="79"/>
      <c r="D6" s="79"/>
      <c r="F6" s="78"/>
      <c r="G6" s="79"/>
      <c r="H6" s="79"/>
    </row>
    <row r="7" spans="1:8" ht="25.5">
      <c r="A7" s="80" t="s">
        <v>70</v>
      </c>
      <c r="B7" s="81">
        <v>2025</v>
      </c>
      <c r="C7" s="79"/>
      <c r="D7" s="81">
        <v>2024</v>
      </c>
      <c r="F7" s="7" t="s">
        <v>4</v>
      </c>
      <c r="G7" s="8"/>
      <c r="H7" s="9" t="s">
        <v>5</v>
      </c>
    </row>
    <row r="8" spans="1:8" ht="15.95" customHeight="1">
      <c r="A8" s="80" t="s">
        <v>71</v>
      </c>
      <c r="B8" s="78"/>
      <c r="C8" s="79"/>
      <c r="D8" s="79"/>
      <c r="F8" s="4"/>
      <c r="G8" s="4"/>
      <c r="H8" s="4"/>
    </row>
    <row r="9" spans="1:8" ht="15.95" customHeight="1">
      <c r="A9" s="80" t="s">
        <v>72</v>
      </c>
      <c r="B9" s="78"/>
      <c r="C9" s="79"/>
      <c r="D9" s="79"/>
      <c r="F9" s="13"/>
      <c r="G9" s="14"/>
      <c r="H9" s="15"/>
    </row>
    <row r="10" spans="1:8" ht="15.95" customHeight="1">
      <c r="A10" s="48" t="s">
        <v>73</v>
      </c>
      <c r="B10" s="82">
        <v>1571853452</v>
      </c>
      <c r="C10" s="83"/>
      <c r="D10" s="84">
        <v>2264682972.6599998</v>
      </c>
      <c r="F10" s="13">
        <f t="shared" ref="F10:F42" si="0">SUM(B10-D10)</f>
        <v>-692829520.65999985</v>
      </c>
      <c r="G10" s="14"/>
      <c r="H10" s="15">
        <f>SUM(F10/D10)</f>
        <v>-0.30592781816442588</v>
      </c>
    </row>
    <row r="11" spans="1:8" ht="15.95" customHeight="1">
      <c r="A11" s="48" t="s">
        <v>74</v>
      </c>
      <c r="B11" s="82">
        <v>60044129.149999999</v>
      </c>
      <c r="C11" s="83"/>
      <c r="D11" s="84">
        <v>54834480.240000002</v>
      </c>
      <c r="F11" s="13">
        <f t="shared" si="0"/>
        <v>5209648.9099999964</v>
      </c>
      <c r="G11" s="83"/>
      <c r="H11" s="15">
        <f>SUM(F11/B11)</f>
        <v>8.6763668384388523E-2</v>
      </c>
    </row>
    <row r="12" spans="1:8" ht="15.95" customHeight="1">
      <c r="A12" s="48" t="s">
        <v>75</v>
      </c>
      <c r="B12" s="85">
        <v>14162814.27</v>
      </c>
      <c r="C12" s="83"/>
      <c r="D12" s="86">
        <v>22160976</v>
      </c>
      <c r="F12" s="27">
        <f t="shared" si="0"/>
        <v>-7998161.7300000004</v>
      </c>
      <c r="G12" s="83"/>
      <c r="H12" s="17">
        <f>SUM(F12/D12)</f>
        <v>-0.36091198014022491</v>
      </c>
    </row>
    <row r="13" spans="1:8" ht="15.95" customHeight="1">
      <c r="A13" s="48" t="s">
        <v>76</v>
      </c>
      <c r="B13" s="82">
        <f>SUM(B10:B12)</f>
        <v>1646060395.4200001</v>
      </c>
      <c r="C13" s="83"/>
      <c r="D13" s="84">
        <f>SUM(D10:D12)</f>
        <v>2341678428.8999996</v>
      </c>
      <c r="F13" s="13">
        <f t="shared" si="0"/>
        <v>-695618033.47999954</v>
      </c>
      <c r="G13" s="83"/>
      <c r="H13" s="15">
        <f>SUM(F13/D13)</f>
        <v>-0.29705958977756192</v>
      </c>
    </row>
    <row r="14" spans="1:8" ht="15.95" customHeight="1">
      <c r="A14" s="48"/>
      <c r="B14" s="82"/>
      <c r="C14" s="83"/>
      <c r="D14" s="84"/>
      <c r="F14" s="13"/>
      <c r="G14" s="83"/>
      <c r="H14" s="15"/>
    </row>
    <row r="15" spans="1:8" ht="15.95" customHeight="1">
      <c r="A15" s="48" t="s">
        <v>77</v>
      </c>
      <c r="B15" s="82"/>
      <c r="C15" s="83"/>
      <c r="D15" s="84"/>
      <c r="F15" s="13"/>
      <c r="G15" s="83"/>
      <c r="H15" s="15"/>
    </row>
    <row r="16" spans="1:8" ht="15.95" customHeight="1">
      <c r="A16" s="48" t="s">
        <v>78</v>
      </c>
      <c r="B16" s="82">
        <v>-958894374.25999999</v>
      </c>
      <c r="C16" s="83"/>
      <c r="D16" s="84">
        <v>-942867534.26999998</v>
      </c>
      <c r="F16" s="13">
        <f t="shared" si="0"/>
        <v>-16026839.99000001</v>
      </c>
      <c r="G16" s="83"/>
      <c r="H16" s="15">
        <f>SUM(F16/D16)</f>
        <v>1.6997976287738588E-2</v>
      </c>
    </row>
    <row r="17" spans="1:8" ht="15.95" customHeight="1">
      <c r="A17" s="48" t="s">
        <v>79</v>
      </c>
      <c r="B17" s="82">
        <v>-67366080.150000006</v>
      </c>
      <c r="C17" s="83"/>
      <c r="D17" s="84">
        <v>-74386074.700000003</v>
      </c>
      <c r="F17" s="13">
        <f t="shared" si="0"/>
        <v>7019994.549999997</v>
      </c>
      <c r="G17" s="83"/>
      <c r="H17" s="15">
        <f>SUM(F17/B17)</f>
        <v>-0.10420666505115032</v>
      </c>
    </row>
    <row r="18" spans="1:8" ht="15.95" customHeight="1">
      <c r="A18" s="48" t="s">
        <v>80</v>
      </c>
      <c r="B18" s="82">
        <v>-37166593.600000001</v>
      </c>
      <c r="C18" s="83"/>
      <c r="D18" s="84">
        <v>-35765410.700000003</v>
      </c>
      <c r="F18" s="13">
        <f t="shared" si="0"/>
        <v>-1401182.8999999985</v>
      </c>
      <c r="G18" s="83"/>
      <c r="H18" s="15">
        <f>SUM(F18/D18)</f>
        <v>3.9177039283935816E-2</v>
      </c>
    </row>
    <row r="19" spans="1:8" ht="15.95" customHeight="1">
      <c r="A19" s="64" t="s">
        <v>81</v>
      </c>
      <c r="B19" s="85">
        <v>-121172194.83</v>
      </c>
      <c r="C19" s="83"/>
      <c r="D19" s="86">
        <v>-46778476.490000002</v>
      </c>
      <c r="F19" s="27">
        <f t="shared" si="0"/>
        <v>-74393718.340000004</v>
      </c>
      <c r="G19" s="83"/>
      <c r="H19" s="17">
        <f>SUM(F19/D19)</f>
        <v>1.5903407704161423</v>
      </c>
    </row>
    <row r="20" spans="1:8" ht="15.95" customHeight="1">
      <c r="A20" s="64" t="s">
        <v>82</v>
      </c>
      <c r="B20" s="82">
        <f>SUM(B16:B19)</f>
        <v>-1184599242.8399999</v>
      </c>
      <c r="C20" s="83"/>
      <c r="D20" s="82">
        <f>SUM(D16:D19)</f>
        <v>-1099797496.1600001</v>
      </c>
      <c r="F20" s="13">
        <f t="shared" si="0"/>
        <v>-84801746.679999828</v>
      </c>
      <c r="G20" s="83"/>
      <c r="H20" s="15">
        <f>SUM(F20/D20)</f>
        <v>7.7106691891997856E-2</v>
      </c>
    </row>
    <row r="21" spans="1:8" ht="15.95" customHeight="1">
      <c r="A21" s="63" t="s">
        <v>83</v>
      </c>
      <c r="B21" s="87">
        <f>SUM(B13+B20)</f>
        <v>461461152.58000016</v>
      </c>
      <c r="C21" s="88"/>
      <c r="D21" s="87">
        <f>SUM(D13+D20)</f>
        <v>1241880932.7399995</v>
      </c>
      <c r="E21" s="89"/>
      <c r="F21" s="20">
        <f t="shared" si="0"/>
        <v>-780419780.15999937</v>
      </c>
      <c r="G21" s="88"/>
      <c r="H21" s="39">
        <f>SUM(F21/D21)</f>
        <v>-0.62841755564934521</v>
      </c>
    </row>
    <row r="22" spans="1:8" ht="15.95" customHeight="1">
      <c r="A22" s="64"/>
      <c r="B22" s="82"/>
      <c r="C22" s="83"/>
      <c r="D22" s="82"/>
      <c r="F22" s="13"/>
      <c r="G22" s="83"/>
      <c r="H22" s="15"/>
    </row>
    <row r="23" spans="1:8" ht="15.95" customHeight="1">
      <c r="A23" s="64" t="s">
        <v>84</v>
      </c>
      <c r="B23" s="82"/>
      <c r="C23" s="83"/>
      <c r="D23" s="82"/>
      <c r="F23" s="13"/>
      <c r="G23" s="83"/>
      <c r="H23" s="15"/>
    </row>
    <row r="24" spans="1:8" ht="15.95" customHeight="1">
      <c r="A24" s="64" t="s">
        <v>85</v>
      </c>
      <c r="B24" s="82"/>
      <c r="C24" s="83"/>
      <c r="D24" s="82"/>
      <c r="F24" s="13"/>
      <c r="G24" s="83"/>
      <c r="H24" s="15"/>
    </row>
    <row r="25" spans="1:8" ht="15.95" customHeight="1">
      <c r="A25" s="64" t="s">
        <v>86</v>
      </c>
      <c r="B25" s="82">
        <v>-56758029.890000001</v>
      </c>
      <c r="C25" s="83"/>
      <c r="D25" s="82">
        <v>-32308543.046400003</v>
      </c>
      <c r="F25" s="13">
        <f t="shared" si="0"/>
        <v>-24449486.843599997</v>
      </c>
      <c r="G25" s="83"/>
      <c r="H25" s="15">
        <f>SUM(F25/D25)</f>
        <v>0.75674990384081386</v>
      </c>
    </row>
    <row r="26" spans="1:8" ht="15.95" customHeight="1">
      <c r="A26" s="64" t="s">
        <v>87</v>
      </c>
      <c r="B26" s="82">
        <v>1007533.68</v>
      </c>
      <c r="C26" s="83"/>
      <c r="D26" s="82">
        <v>1028848.35</v>
      </c>
      <c r="F26" s="13">
        <f t="shared" si="0"/>
        <v>-21314.669999999925</v>
      </c>
      <c r="G26" s="83"/>
      <c r="H26" s="15">
        <f>SUM(F26/D26)</f>
        <v>-2.0717018207785362E-2</v>
      </c>
    </row>
    <row r="27" spans="1:8" ht="15.95" customHeight="1">
      <c r="A27" s="64" t="s">
        <v>88</v>
      </c>
      <c r="B27" s="85">
        <v>38840917.93</v>
      </c>
      <c r="C27" s="83"/>
      <c r="D27" s="85">
        <v>-2306990.2999999523</v>
      </c>
      <c r="F27" s="27">
        <f t="shared" si="0"/>
        <v>41147908.229999952</v>
      </c>
      <c r="G27" s="83"/>
      <c r="H27" s="17">
        <f t="shared" ref="H27:H42" si="1">SUM(F27/B27)</f>
        <v>1.0593958748389434</v>
      </c>
    </row>
    <row r="28" spans="1:8" ht="15.95" customHeight="1">
      <c r="A28" s="64" t="s">
        <v>89</v>
      </c>
      <c r="B28" s="82">
        <f>SUM(B25:B27)</f>
        <v>-16909578.280000001</v>
      </c>
      <c r="C28" s="83"/>
      <c r="D28" s="82">
        <f>SUM(D25:D27)</f>
        <v>-33586684.996399954</v>
      </c>
      <c r="F28" s="13">
        <f t="shared" si="0"/>
        <v>16677106.716399953</v>
      </c>
      <c r="G28" s="83"/>
      <c r="H28" s="15">
        <f t="shared" si="1"/>
        <v>-0.98625207797908199</v>
      </c>
    </row>
    <row r="29" spans="1:8" ht="15.95" customHeight="1">
      <c r="A29" s="64"/>
      <c r="B29" s="82"/>
      <c r="C29" s="83"/>
      <c r="D29" s="82"/>
      <c r="F29" s="13"/>
      <c r="G29" s="83"/>
      <c r="H29" s="15"/>
    </row>
    <row r="30" spans="1:8" ht="15.95" customHeight="1">
      <c r="A30" s="64" t="s">
        <v>90</v>
      </c>
      <c r="B30" s="82"/>
      <c r="C30" s="83"/>
      <c r="D30" s="82"/>
      <c r="F30" s="13"/>
      <c r="G30" s="83"/>
      <c r="H30" s="15"/>
    </row>
    <row r="31" spans="1:8" ht="15.95" customHeight="1">
      <c r="A31" s="64"/>
      <c r="B31" s="82"/>
      <c r="C31" s="83"/>
      <c r="D31" s="82"/>
      <c r="F31" s="13"/>
      <c r="G31" s="83"/>
      <c r="H31" s="15"/>
    </row>
    <row r="32" spans="1:8" ht="15.95" customHeight="1">
      <c r="A32" s="64" t="s">
        <v>91</v>
      </c>
      <c r="B32" s="82">
        <v>-24560856.690000001</v>
      </c>
      <c r="C32" s="83"/>
      <c r="D32" s="82">
        <v>19220798.690000005</v>
      </c>
      <c r="F32" s="13">
        <f t="shared" si="0"/>
        <v>-43781655.38000001</v>
      </c>
      <c r="G32" s="83"/>
      <c r="H32" s="15">
        <f>SUM(F32/D32)</f>
        <v>-2.277827060473729</v>
      </c>
    </row>
    <row r="33" spans="1:8" ht="15.95" customHeight="1">
      <c r="A33" s="64" t="s">
        <v>92</v>
      </c>
      <c r="B33" s="82">
        <v>-11034254.65</v>
      </c>
      <c r="C33" s="83"/>
      <c r="D33" s="82">
        <v>3346609.24</v>
      </c>
      <c r="F33" s="13">
        <f t="shared" si="0"/>
        <v>-14380863.890000001</v>
      </c>
      <c r="G33" s="83"/>
      <c r="H33" s="15">
        <f>SUM(F33/D33)</f>
        <v>-4.2971446197285941</v>
      </c>
    </row>
    <row r="34" spans="1:8" ht="15.95" customHeight="1">
      <c r="A34" s="64" t="s">
        <v>93</v>
      </c>
      <c r="B34" s="82">
        <v>-3216435.24</v>
      </c>
      <c r="C34" s="83"/>
      <c r="D34" s="82">
        <v>2154054.5700000003</v>
      </c>
      <c r="F34" s="13">
        <f t="shared" si="0"/>
        <v>-5370489.8100000005</v>
      </c>
      <c r="G34" s="83"/>
      <c r="H34" s="15">
        <f>SUM(F34/D34)</f>
        <v>-2.4932004438494797</v>
      </c>
    </row>
    <row r="35" spans="1:8" ht="15.95" customHeight="1">
      <c r="A35" s="64" t="s">
        <v>94</v>
      </c>
      <c r="B35" s="82">
        <v>68342.44</v>
      </c>
      <c r="C35" s="83"/>
      <c r="D35" s="82">
        <v>-3161837.3100000005</v>
      </c>
      <c r="F35" s="13">
        <f t="shared" si="0"/>
        <v>3230179.7500000005</v>
      </c>
      <c r="G35" s="83"/>
      <c r="H35" s="15">
        <f t="shared" si="1"/>
        <v>47.264624294947623</v>
      </c>
    </row>
    <row r="36" spans="1:8" ht="15.95" customHeight="1">
      <c r="A36" s="64" t="s">
        <v>95</v>
      </c>
      <c r="B36" s="85">
        <v>3191062.62</v>
      </c>
      <c r="C36" s="83"/>
      <c r="D36" s="85">
        <v>2602670.2799999937</v>
      </c>
      <c r="F36" s="27">
        <f t="shared" si="0"/>
        <v>588392.34000000637</v>
      </c>
      <c r="G36" s="83"/>
      <c r="H36" s="17">
        <f t="shared" si="1"/>
        <v>0.18438758810693798</v>
      </c>
    </row>
    <row r="37" spans="1:8" ht="15.95" customHeight="1">
      <c r="A37" s="64" t="s">
        <v>96</v>
      </c>
      <c r="B37" s="82">
        <f>SUM(B32:B36)</f>
        <v>-35552141.520000011</v>
      </c>
      <c r="C37" s="83"/>
      <c r="D37" s="82">
        <f>SUM(D32:D36)</f>
        <v>24162295.469999999</v>
      </c>
      <c r="F37" s="13">
        <f t="shared" si="0"/>
        <v>-59714436.99000001</v>
      </c>
      <c r="G37" s="83"/>
      <c r="H37" s="15">
        <f>SUM(F37/D37)</f>
        <v>-2.4713892380027258</v>
      </c>
    </row>
    <row r="38" spans="1:8" ht="15.95" customHeight="1">
      <c r="A38" s="64"/>
      <c r="B38" s="82"/>
      <c r="C38" s="83"/>
      <c r="D38" s="82"/>
      <c r="F38" s="13"/>
      <c r="G38" s="83"/>
      <c r="H38" s="15"/>
    </row>
    <row r="39" spans="1:8" ht="15.95" customHeight="1">
      <c r="A39" s="64" t="s">
        <v>97</v>
      </c>
      <c r="B39" s="82"/>
      <c r="C39" s="83"/>
      <c r="D39" s="82"/>
      <c r="F39" s="13"/>
      <c r="G39" s="83"/>
      <c r="H39" s="15"/>
    </row>
    <row r="40" spans="1:8" ht="24.95" customHeight="1">
      <c r="A40" s="64" t="s">
        <v>98</v>
      </c>
      <c r="B40" s="82">
        <f>SUM(B21+B28+B37)</f>
        <v>408999432.78000021</v>
      </c>
      <c r="C40" s="83"/>
      <c r="D40" s="82">
        <f>SUM(D21+D28+D37)</f>
        <v>1232456543.2135997</v>
      </c>
      <c r="F40" s="13">
        <f t="shared" si="0"/>
        <v>-823457110.43359947</v>
      </c>
      <c r="G40" s="83"/>
      <c r="H40" s="15">
        <f>SUM(F40/D40)</f>
        <v>-0.66814291746665211</v>
      </c>
    </row>
    <row r="41" spans="1:8" ht="24.95" customHeight="1">
      <c r="A41" s="64" t="s">
        <v>99</v>
      </c>
      <c r="B41" s="82">
        <v>7826410.0300000003</v>
      </c>
      <c r="C41" s="83"/>
      <c r="D41" s="82">
        <v>98174781.200000003</v>
      </c>
      <c r="F41" s="13">
        <f t="shared" si="0"/>
        <v>-90348371.170000002</v>
      </c>
      <c r="G41" s="83"/>
      <c r="H41" s="15">
        <f>SUM(F41/D41)</f>
        <v>-0.92028085080163136</v>
      </c>
    </row>
    <row r="42" spans="1:8" ht="24.95" customHeight="1">
      <c r="A42" s="63" t="s">
        <v>100</v>
      </c>
      <c r="B42" s="87">
        <v>24319939.359999999</v>
      </c>
      <c r="C42" s="88"/>
      <c r="D42" s="87">
        <v>7826410.0300000003</v>
      </c>
      <c r="E42" s="89"/>
      <c r="F42" s="20">
        <f t="shared" si="0"/>
        <v>16493529.329999998</v>
      </c>
      <c r="G42" s="88"/>
      <c r="H42" s="39">
        <f t="shared" si="1"/>
        <v>0.67818957464703145</v>
      </c>
    </row>
    <row r="43" spans="1:8" ht="30" customHeight="1">
      <c r="A43" s="64" t="s">
        <v>101</v>
      </c>
      <c r="B43" s="82"/>
      <c r="C43" s="83"/>
      <c r="D43" s="82"/>
      <c r="F43" s="82"/>
      <c r="G43" s="83"/>
      <c r="H43" s="82"/>
    </row>
    <row r="44" spans="1:8" ht="12.75">
      <c r="A44" s="64"/>
      <c r="B44" s="82"/>
      <c r="C44" s="83"/>
      <c r="D44" s="82"/>
      <c r="F44" s="82"/>
      <c r="G44" s="83"/>
      <c r="H44" s="82"/>
    </row>
    <row r="45" spans="1:8" ht="89.25">
      <c r="A45" s="91" t="s">
        <v>37</v>
      </c>
      <c r="B45" s="133" t="s">
        <v>38</v>
      </c>
      <c r="C45" s="133"/>
      <c r="D45" s="133"/>
      <c r="E45" s="133"/>
      <c r="F45" s="133"/>
      <c r="G45" s="133"/>
      <c r="H45" s="133"/>
    </row>
  </sheetData>
  <mergeCells count="6">
    <mergeCell ref="A1:H1"/>
    <mergeCell ref="A3:H3"/>
    <mergeCell ref="A4:H4"/>
    <mergeCell ref="A5:H5"/>
    <mergeCell ref="B45:H45"/>
    <mergeCell ref="A2:H2"/>
  </mergeCells>
  <printOptions horizontalCentered="1"/>
  <pageMargins left="0.59055118110236227" right="0.59055118110236227" top="0.39370078740157483" bottom="0.78740157480314965" header="0" footer="0"/>
  <pageSetup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98BA9-F171-40CC-8980-285A834C2B37}">
  <sheetPr>
    <pageSetUpPr fitToPage="1"/>
  </sheetPr>
  <dimension ref="A1:F22"/>
  <sheetViews>
    <sheetView tabSelected="1" workbookViewId="0">
      <selection activeCell="H1" sqref="H1"/>
    </sheetView>
  </sheetViews>
  <sheetFormatPr defaultColWidth="12.5703125" defaultRowHeight="15" customHeight="1"/>
  <cols>
    <col min="1" max="1" width="47.5703125" style="1" customWidth="1"/>
    <col min="2" max="2" width="18.7109375" style="1" customWidth="1"/>
    <col min="3" max="3" width="1.7109375" style="1" customWidth="1"/>
    <col min="4" max="4" width="20.7109375" style="1" bestFit="1" customWidth="1"/>
    <col min="5" max="5" width="1.7109375" style="1" customWidth="1"/>
    <col min="6" max="6" width="20.7109375" style="1" bestFit="1" customWidth="1"/>
    <col min="7" max="16384" width="12.5703125" style="1"/>
  </cols>
  <sheetData>
    <row r="1" spans="1:6" ht="99.95" customHeight="1">
      <c r="A1" s="127"/>
      <c r="B1" s="127"/>
      <c r="C1" s="127"/>
      <c r="D1" s="127"/>
      <c r="E1" s="127"/>
      <c r="F1" s="127"/>
    </row>
    <row r="2" spans="1:6" ht="12.75">
      <c r="A2" s="128" t="s">
        <v>0</v>
      </c>
      <c r="B2" s="128"/>
      <c r="C2" s="128"/>
      <c r="D2" s="128"/>
      <c r="E2" s="128"/>
      <c r="F2" s="128"/>
    </row>
    <row r="3" spans="1:6" ht="24.95" customHeight="1">
      <c r="A3" s="132" t="s">
        <v>102</v>
      </c>
      <c r="B3" s="134"/>
      <c r="C3" s="134"/>
      <c r="D3" s="134"/>
      <c r="E3" s="134"/>
      <c r="F3" s="134"/>
    </row>
    <row r="4" spans="1:6" ht="12.75">
      <c r="A4" s="132" t="s">
        <v>103</v>
      </c>
      <c r="B4" s="126"/>
      <c r="C4" s="126"/>
      <c r="D4" s="126"/>
      <c r="E4" s="126"/>
      <c r="F4" s="126"/>
    </row>
    <row r="5" spans="1:6" ht="12.75">
      <c r="A5" s="132" t="s">
        <v>69</v>
      </c>
      <c r="B5" s="126"/>
      <c r="C5" s="126"/>
      <c r="D5" s="126"/>
      <c r="E5" s="126"/>
      <c r="F5" s="126"/>
    </row>
    <row r="6" spans="1:6" ht="12.75">
      <c r="A6" s="77"/>
      <c r="B6" s="77"/>
      <c r="C6" s="77"/>
      <c r="D6" s="77"/>
      <c r="E6" s="77"/>
      <c r="F6" s="77"/>
    </row>
    <row r="7" spans="1:6" ht="12.75">
      <c r="A7" s="4"/>
      <c r="B7" s="44"/>
      <c r="C7" s="44"/>
      <c r="D7" s="4"/>
      <c r="E7" s="4"/>
      <c r="F7" s="4"/>
    </row>
    <row r="8" spans="1:6" ht="25.5">
      <c r="B8" s="41" t="s">
        <v>104</v>
      </c>
      <c r="D8" s="96" t="s">
        <v>105</v>
      </c>
      <c r="F8" s="96" t="s">
        <v>106</v>
      </c>
    </row>
    <row r="9" spans="1:6" ht="30" customHeight="1"/>
    <row r="10" spans="1:6" ht="30" customHeight="1" thickBot="1">
      <c r="A10" s="97" t="s">
        <v>107</v>
      </c>
      <c r="B10" s="98">
        <v>0</v>
      </c>
      <c r="C10" s="99"/>
      <c r="D10" s="98">
        <v>937041246.08999991</v>
      </c>
      <c r="E10" s="99"/>
      <c r="F10" s="98">
        <f>SUM(B10:D10)</f>
        <v>937041246.08999991</v>
      </c>
    </row>
    <row r="11" spans="1:6" ht="30" customHeight="1">
      <c r="A11" s="1" t="s">
        <v>108</v>
      </c>
      <c r="B11" s="100">
        <v>0</v>
      </c>
      <c r="C11" s="101"/>
      <c r="D11" s="100">
        <v>-1243510667.0464001</v>
      </c>
      <c r="E11" s="101"/>
      <c r="F11" s="100">
        <f>SUM(B11:D11)</f>
        <v>-1243510667.0464001</v>
      </c>
    </row>
    <row r="12" spans="1:6" ht="30" customHeight="1">
      <c r="A12" s="1" t="s">
        <v>109</v>
      </c>
      <c r="B12" s="102">
        <v>0</v>
      </c>
      <c r="D12" s="102">
        <v>1131413427.7499995</v>
      </c>
      <c r="E12" s="101"/>
      <c r="F12" s="102">
        <f>SUM(B12:D12)</f>
        <v>1131413427.7499995</v>
      </c>
    </row>
    <row r="13" spans="1:6" ht="30" customHeight="1" thickBot="1">
      <c r="A13" s="97" t="s">
        <v>110</v>
      </c>
      <c r="B13" s="103">
        <f>SUM(B10:B12)</f>
        <v>0</v>
      </c>
      <c r="C13" s="99"/>
      <c r="D13" s="103">
        <f t="shared" ref="D13" si="0">SUM(D10:D12)</f>
        <v>824944006.79359937</v>
      </c>
      <c r="E13" s="99"/>
      <c r="F13" s="103">
        <f t="shared" ref="F13" si="1">SUM(F10:F12)</f>
        <v>824944006.79359937</v>
      </c>
    </row>
    <row r="14" spans="1:6" ht="30" customHeight="1">
      <c r="A14" s="1" t="s">
        <v>108</v>
      </c>
      <c r="B14" s="100">
        <v>0</v>
      </c>
      <c r="D14" s="100">
        <v>45243367.676400401</v>
      </c>
      <c r="F14" s="100">
        <f>SUM(B14:D14)</f>
        <v>45243367.676400401</v>
      </c>
    </row>
    <row r="15" spans="1:6" ht="30" customHeight="1">
      <c r="A15" s="1" t="s">
        <v>109</v>
      </c>
      <c r="B15" s="102">
        <v>0</v>
      </c>
      <c r="D15" s="102">
        <v>22772776.900000095</v>
      </c>
      <c r="F15" s="102">
        <f>SUM(B15:D15)</f>
        <v>22772776.900000095</v>
      </c>
    </row>
    <row r="16" spans="1:6" ht="30" customHeight="1" thickBot="1">
      <c r="A16" s="97" t="s">
        <v>111</v>
      </c>
      <c r="B16" s="104">
        <f>SUM(B13:B15)</f>
        <v>0</v>
      </c>
      <c r="C16" s="99"/>
      <c r="D16" s="104">
        <f t="shared" ref="D16" si="2">SUM(D13:D15)</f>
        <v>892960151.36999989</v>
      </c>
      <c r="E16" s="99"/>
      <c r="F16" s="104">
        <f t="shared" ref="F16" si="3">SUM(F13:F15)</f>
        <v>892960151.36999989</v>
      </c>
    </row>
    <row r="17" spans="1:6" ht="13.5" thickTop="1">
      <c r="A17" s="105"/>
      <c r="B17" s="14"/>
      <c r="C17" s="14"/>
      <c r="D17" s="14"/>
      <c r="E17" s="14"/>
      <c r="F17" s="14"/>
    </row>
    <row r="18" spans="1:6" ht="12.75">
      <c r="A18" s="105"/>
      <c r="B18" s="14"/>
      <c r="C18" s="14"/>
      <c r="D18" s="14"/>
      <c r="E18" s="14"/>
      <c r="F18" s="14"/>
    </row>
    <row r="19" spans="1:6" ht="12.75">
      <c r="A19" s="105"/>
      <c r="B19" s="14"/>
      <c r="C19" s="14"/>
      <c r="D19" s="14"/>
      <c r="E19" s="14"/>
      <c r="F19" s="14"/>
    </row>
    <row r="20" spans="1:6" ht="12.75">
      <c r="A20" s="105"/>
      <c r="B20" s="14"/>
      <c r="C20" s="14"/>
      <c r="D20" s="14"/>
      <c r="E20" s="14"/>
      <c r="F20" s="14"/>
    </row>
    <row r="21" spans="1:6" ht="12.75">
      <c r="A21" s="4"/>
      <c r="B21" s="4"/>
      <c r="C21" s="4"/>
      <c r="D21" s="4"/>
      <c r="E21" s="4"/>
      <c r="F21" s="4"/>
    </row>
    <row r="22" spans="1:6" ht="89.25">
      <c r="A22" s="40" t="s">
        <v>37</v>
      </c>
      <c r="B22" s="123" t="s">
        <v>38</v>
      </c>
      <c r="C22" s="123"/>
      <c r="D22" s="123"/>
      <c r="E22" s="123"/>
      <c r="F22" s="123"/>
    </row>
  </sheetData>
  <mergeCells count="6">
    <mergeCell ref="B22:F22"/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39370078740157483" bottom="0.78740157480314965" header="0" footer="0"/>
  <pageSetup scale="8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888-CC92-490A-8E1D-49B27F4789F6}">
  <dimension ref="A1:K23"/>
  <sheetViews>
    <sheetView workbookViewId="0">
      <selection activeCell="A3" sqref="A3:K3"/>
    </sheetView>
  </sheetViews>
  <sheetFormatPr defaultColWidth="12.5703125" defaultRowHeight="12.75"/>
  <cols>
    <col min="1" max="1" width="23.42578125" style="1" bestFit="1" customWidth="1"/>
    <col min="2" max="2" width="29.7109375" style="1" bestFit="1" customWidth="1"/>
    <col min="3" max="3" width="16.7109375" style="1" customWidth="1"/>
    <col min="4" max="4" width="1.7109375" style="1" customWidth="1"/>
    <col min="5" max="5" width="16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10.7109375" style="1" customWidth="1"/>
    <col min="12" max="16384" width="12.5703125" style="1"/>
  </cols>
  <sheetData>
    <row r="1" spans="1:11" ht="99.9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>
      <c r="A3" s="132" t="s">
        <v>112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>
      <c r="A4" s="132" t="s">
        <v>40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>
      <c r="A5" s="132" t="s">
        <v>69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>
      <c r="A6" s="77"/>
      <c r="B6" s="77"/>
      <c r="C6" s="93"/>
      <c r="D6" s="4"/>
      <c r="E6" s="4"/>
      <c r="G6" s="93"/>
      <c r="H6" s="4"/>
      <c r="I6" s="4"/>
    </row>
    <row r="7" spans="1:11">
      <c r="A7" s="135" t="s">
        <v>113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>
      <c r="A8" s="77"/>
      <c r="B8" s="77"/>
      <c r="C8" s="93"/>
      <c r="D8" s="4"/>
      <c r="E8" s="4"/>
      <c r="G8" s="93"/>
      <c r="H8" s="4"/>
      <c r="I8" s="4"/>
    </row>
    <row r="9" spans="1:11">
      <c r="A9" s="77"/>
      <c r="B9" s="77"/>
      <c r="C9" s="93"/>
      <c r="D9" s="4"/>
      <c r="E9" s="4"/>
      <c r="G9" s="93"/>
      <c r="H9" s="4"/>
      <c r="I9" s="4"/>
    </row>
    <row r="10" spans="1:11" s="41" customFormat="1" ht="30" customHeight="1">
      <c r="A10" s="106"/>
      <c r="B10" s="106"/>
      <c r="C10" s="107" t="s">
        <v>114</v>
      </c>
      <c r="D10" s="92"/>
      <c r="E10" s="107" t="s">
        <v>115</v>
      </c>
      <c r="G10" s="94" t="s">
        <v>116</v>
      </c>
      <c r="H10" s="40"/>
      <c r="I10" s="94" t="s">
        <v>117</v>
      </c>
      <c r="K10" s="108" t="s">
        <v>118</v>
      </c>
    </row>
    <row r="11" spans="1:11" s="41" customFormat="1" ht="30" customHeight="1">
      <c r="A11" s="106" t="s">
        <v>119</v>
      </c>
      <c r="B11" s="106" t="s">
        <v>120</v>
      </c>
      <c r="C11" s="106"/>
      <c r="D11" s="92"/>
      <c r="E11" s="106"/>
      <c r="G11" s="40"/>
      <c r="H11" s="40"/>
      <c r="I11" s="40"/>
      <c r="K11" s="96"/>
    </row>
    <row r="12" spans="1:11" ht="30" customHeight="1">
      <c r="A12" s="48" t="s">
        <v>121</v>
      </c>
      <c r="B12" s="48" t="s">
        <v>122</v>
      </c>
      <c r="C12" s="82">
        <v>962566741.01999998</v>
      </c>
      <c r="D12" s="109"/>
      <c r="E12" s="84">
        <v>958894374.25999999</v>
      </c>
      <c r="G12" s="13">
        <f>SUM(C12-E12)</f>
        <v>3672366.7599999905</v>
      </c>
      <c r="H12" s="109"/>
      <c r="I12" s="110">
        <f>SUM(E12/C12)</f>
        <v>0.99618481856529917</v>
      </c>
      <c r="K12" s="111">
        <f>SUM(G12/C12)</f>
        <v>3.8151814347008347E-3</v>
      </c>
    </row>
    <row r="13" spans="1:11" ht="30" customHeight="1">
      <c r="A13" s="48" t="s">
        <v>123</v>
      </c>
      <c r="B13" s="48" t="s">
        <v>124</v>
      </c>
      <c r="C13" s="82">
        <v>71520329.980000004</v>
      </c>
      <c r="D13" s="109"/>
      <c r="E13" s="112">
        <v>67366080.150000006</v>
      </c>
      <c r="G13" s="13">
        <f t="shared" ref="G13:G17" si="0">SUM(C13-E13)</f>
        <v>4154249.8299999982</v>
      </c>
      <c r="H13" s="109"/>
      <c r="I13" s="110">
        <f t="shared" ref="I13:I18" si="1">SUM(E13/C13)</f>
        <v>0.94191511936310002</v>
      </c>
      <c r="K13" s="111">
        <f t="shared" ref="K13:K18" si="2">SUM(G13/C13)</f>
        <v>5.8084880636899962E-2</v>
      </c>
    </row>
    <row r="14" spans="1:11" ht="30" customHeight="1">
      <c r="A14" s="48" t="s">
        <v>125</v>
      </c>
      <c r="B14" s="48" t="s">
        <v>126</v>
      </c>
      <c r="C14" s="82">
        <v>40938410.109999999</v>
      </c>
      <c r="D14" s="109"/>
      <c r="E14" s="84">
        <v>37166593.599999994</v>
      </c>
      <c r="G14" s="13">
        <f t="shared" si="0"/>
        <v>3771816.5100000054</v>
      </c>
      <c r="H14" s="109"/>
      <c r="I14" s="110">
        <f t="shared" si="1"/>
        <v>0.90786607247655016</v>
      </c>
      <c r="K14" s="111">
        <f t="shared" si="2"/>
        <v>9.2133927523449816E-2</v>
      </c>
    </row>
    <row r="15" spans="1:11" ht="30" customHeight="1">
      <c r="A15" s="48" t="s">
        <v>127</v>
      </c>
      <c r="B15" s="48" t="s">
        <v>128</v>
      </c>
      <c r="C15" s="82">
        <v>0</v>
      </c>
      <c r="D15" s="109"/>
      <c r="E15" s="84">
        <v>0</v>
      </c>
      <c r="G15" s="13">
        <f t="shared" si="0"/>
        <v>0</v>
      </c>
      <c r="H15" s="109"/>
      <c r="I15" s="110">
        <v>0</v>
      </c>
      <c r="K15" s="111">
        <v>0</v>
      </c>
    </row>
    <row r="16" spans="1:11" ht="30" customHeight="1">
      <c r="A16" s="48" t="s">
        <v>129</v>
      </c>
      <c r="B16" s="48" t="s">
        <v>130</v>
      </c>
      <c r="C16" s="82">
        <v>445826211.38</v>
      </c>
      <c r="D16" s="109"/>
      <c r="E16" s="84">
        <v>438688375.68000001</v>
      </c>
      <c r="G16" s="13">
        <f t="shared" si="0"/>
        <v>7137835.6999999881</v>
      </c>
      <c r="H16" s="109"/>
      <c r="I16" s="110">
        <f t="shared" si="1"/>
        <v>0.98398964547664058</v>
      </c>
      <c r="K16" s="111">
        <f t="shared" si="2"/>
        <v>1.6010354523359447E-2</v>
      </c>
    </row>
    <row r="17" spans="1:11" ht="30" customHeight="1">
      <c r="A17" s="48" t="s">
        <v>131</v>
      </c>
      <c r="B17" s="48" t="s">
        <v>132</v>
      </c>
      <c r="C17" s="85">
        <v>123502352.77999997</v>
      </c>
      <c r="D17" s="109"/>
      <c r="E17" s="86">
        <v>121172194.83</v>
      </c>
      <c r="G17" s="27">
        <f t="shared" si="0"/>
        <v>2330157.9499999732</v>
      </c>
      <c r="H17" s="109"/>
      <c r="I17" s="113">
        <f t="shared" si="1"/>
        <v>0.98113268372991413</v>
      </c>
      <c r="K17" s="114">
        <f t="shared" si="2"/>
        <v>1.8867316270085827E-2</v>
      </c>
    </row>
    <row r="18" spans="1:11" ht="30" customHeight="1" thickBot="1">
      <c r="A18" s="46" t="s">
        <v>133</v>
      </c>
      <c r="B18" s="46"/>
      <c r="C18" s="115">
        <v>1644354045.2699997</v>
      </c>
      <c r="D18" s="116"/>
      <c r="E18" s="117">
        <v>1623287618.52</v>
      </c>
      <c r="F18" s="97"/>
      <c r="G18" s="118">
        <v>21066426.749999955</v>
      </c>
      <c r="H18" s="116"/>
      <c r="I18" s="119">
        <f t="shared" si="1"/>
        <v>0.98718863081183916</v>
      </c>
      <c r="J18" s="97"/>
      <c r="K18" s="120">
        <f t="shared" si="2"/>
        <v>1.281136918816099E-2</v>
      </c>
    </row>
    <row r="19" spans="1:11" ht="30" customHeight="1" thickTop="1">
      <c r="A19" s="46"/>
      <c r="B19" s="46"/>
      <c r="C19" s="87"/>
      <c r="D19" s="116"/>
      <c r="E19" s="121"/>
      <c r="F19" s="97"/>
      <c r="G19" s="20"/>
      <c r="H19" s="116"/>
      <c r="I19" s="110"/>
      <c r="J19" s="97"/>
      <c r="K19" s="122"/>
    </row>
    <row r="20" spans="1:11" ht="69.95" customHeight="1">
      <c r="A20" s="135" t="s">
        <v>134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</row>
    <row r="21" spans="1:11" ht="50.1" customHeight="1">
      <c r="A21" s="135" t="s">
        <v>135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</row>
    <row r="22" spans="1:11">
      <c r="A22" s="46"/>
      <c r="B22" s="46"/>
      <c r="C22" s="90"/>
      <c r="D22" s="14"/>
      <c r="E22" s="90"/>
      <c r="G22" s="90"/>
      <c r="H22" s="14"/>
      <c r="I22" s="90"/>
    </row>
    <row r="23" spans="1:11" ht="120" customHeight="1">
      <c r="A23" s="123" t="s">
        <v>37</v>
      </c>
      <c r="B23" s="123"/>
      <c r="C23" s="123" t="s">
        <v>38</v>
      </c>
      <c r="D23" s="123"/>
      <c r="E23" s="123"/>
      <c r="F23" s="123"/>
      <c r="G23" s="123"/>
      <c r="H23" s="123"/>
      <c r="I23" s="123"/>
      <c r="J23" s="123"/>
      <c r="K23" s="123"/>
    </row>
  </sheetData>
  <mergeCells count="10">
    <mergeCell ref="A20:K20"/>
    <mergeCell ref="A21:K21"/>
    <mergeCell ref="A23:B23"/>
    <mergeCell ref="C23:K23"/>
    <mergeCell ref="A1:K1"/>
    <mergeCell ref="A2:K2"/>
    <mergeCell ref="A3:K3"/>
    <mergeCell ref="A4:K4"/>
    <mergeCell ref="A5:K5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Lopez Garcia</dc:creator>
  <cp:keywords/>
  <dc:description/>
  <cp:lastModifiedBy/>
  <cp:revision/>
  <dcterms:created xsi:type="dcterms:W3CDTF">2026-01-16T13:39:47Z</dcterms:created>
  <dcterms:modified xsi:type="dcterms:W3CDTF">2026-01-19T15:09:13Z</dcterms:modified>
  <cp:category/>
  <cp:contentStatus/>
</cp:coreProperties>
</file>