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05" windowWidth="14805" windowHeight="8010"/>
  </bookViews>
  <sheets>
    <sheet name="ANTIGUEDAD DE SALDOS (2)" sheetId="3" r:id="rId1"/>
  </sheets>
  <externalReferences>
    <externalReference r:id="rId2"/>
  </externalReferences>
  <definedNames>
    <definedName name="_xlnm.Print_Area" localSheetId="0">'ANTIGUEDAD DE SALDOS (2)'!$A$1:$O$110</definedName>
    <definedName name="_xlnm.Print_Titles" localSheetId="0">'ANTIGUEDAD DE SALDOS (2)'!$1:$8</definedName>
  </definedNames>
  <calcPr calcId="162913"/>
</workbook>
</file>

<file path=xl/calcChain.xml><?xml version="1.0" encoding="utf-8"?>
<calcChain xmlns="http://schemas.openxmlformats.org/spreadsheetml/2006/main">
  <c r="H109" i="3" l="1"/>
  <c r="B109" i="3"/>
  <c r="J108" i="3"/>
  <c r="I107" i="3"/>
  <c r="N107" i="3" s="1"/>
  <c r="M106" i="3"/>
  <c r="N106" i="3" s="1"/>
  <c r="N105" i="3"/>
  <c r="M104" i="3"/>
  <c r="M108" i="3" s="1"/>
  <c r="I103" i="3"/>
  <c r="N103" i="3" s="1"/>
  <c r="I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45" i="3"/>
  <c r="N44" i="3"/>
  <c r="N43" i="3"/>
  <c r="N42" i="3"/>
  <c r="N41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K9" i="3"/>
  <c r="N9" i="3" s="1"/>
  <c r="I108" i="3" l="1"/>
  <c r="N102" i="3"/>
  <c r="N104" i="3"/>
  <c r="N108" i="3" l="1"/>
</calcChain>
</file>

<file path=xl/sharedStrings.xml><?xml version="1.0" encoding="utf-8"?>
<sst xmlns="http://schemas.openxmlformats.org/spreadsheetml/2006/main" count="652" uniqueCount="284">
  <si>
    <t>PROVEEDOR</t>
  </si>
  <si>
    <t>CONCEPTO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</si>
  <si>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</si>
  <si>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</si>
  <si>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</si>
  <si>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</si>
  <si>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</si>
  <si>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</si>
  <si>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</si>
  <si>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</si>
  <si>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</si>
  <si>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</si>
  <si>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</si>
  <si>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</si>
  <si>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</si>
  <si>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</si>
  <si>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</si>
  <si>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</si>
  <si>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</si>
  <si>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</si>
  <si>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ADQUISICION DE AGUA EMBOTELLADA PARA USO DE LA INSTITUCION</t>
  </si>
  <si>
    <t>E450000007102</t>
  </si>
  <si>
    <t>E450000007134</t>
  </si>
  <si>
    <t>E450000007568</t>
  </si>
  <si>
    <t>E450000007569</t>
  </si>
  <si>
    <t>AGUA PLANETA AZUL S.A.,</t>
  </si>
  <si>
    <t>ADQUISICION DE AGUA EN BOTELLON, PARA SUPLIR LAS NECESIDADES DE LA INSTITUCION.</t>
  </si>
  <si>
    <t>E450000008082</t>
  </si>
  <si>
    <t>1/14/2025</t>
  </si>
  <si>
    <t>E450000007599</t>
  </si>
  <si>
    <t>12/30/2024</t>
  </si>
  <si>
    <t>AUTOCAMIONES, SA</t>
  </si>
  <si>
    <t xml:space="preserve">TRABAJO TECNICO </t>
  </si>
  <si>
    <t>101-01074-6</t>
  </si>
  <si>
    <t>B1500003702</t>
  </si>
  <si>
    <t>B1500003703</t>
  </si>
  <si>
    <t>SERVICIO MANTENIMIENTO VEHICULO EN GARANTIA</t>
  </si>
  <si>
    <t>E450000000097</t>
  </si>
  <si>
    <t xml:space="preserve">ALCALDIA DEL DISTRITO NACIONAL (ADN) </t>
  </si>
  <si>
    <t>RECOGIDA DE BASURA, CORRESPONDIENTE AL MES DE ENERO 2025.</t>
  </si>
  <si>
    <t>401-00747-9</t>
  </si>
  <si>
    <t>B1500059265</t>
  </si>
  <si>
    <t>B1500059501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</si>
  <si>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</si>
  <si>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</si>
  <si>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</si>
  <si>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</si>
  <si>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</si>
  <si>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</si>
  <si>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 NETWORK LMB, SRL</t>
  </si>
  <si>
    <t>ADQUISICION DE LICENCIAS INFORMATICAS PARA USO DEL PROGEF</t>
  </si>
  <si>
    <t>132-68726-4</t>
  </si>
  <si>
    <t>B1500000015</t>
  </si>
  <si>
    <t>COMPAÑÍA DOMINICANA DE TELEFONOS, S.A.</t>
  </si>
  <si>
    <t>SERVICIOS DE INTERNET, TELEFONO Y TELECABLE DE LA INSTITUCION, CORRESPONDIENTE AL MES DE DICIEMBRE 2024.</t>
  </si>
  <si>
    <t>101-00157-7</t>
  </si>
  <si>
    <t>E450000063876</t>
  </si>
  <si>
    <t>SERVICIO DE FLOTAS DE LA INSTITUCION, CORRESPONDIENTE AL MES DE DICIEMBRE DEL AÑO 2024.</t>
  </si>
  <si>
    <t>E450000063882</t>
  </si>
  <si>
    <t>12/27/2024</t>
  </si>
  <si>
    <t>RENTA DE INTERNET MOVIL.</t>
  </si>
  <si>
    <t>E450000064479</t>
  </si>
  <si>
    <t xml:space="preserve">CLUB LOS PRADOS </t>
  </si>
  <si>
    <t>ACTIVIDAD INSTITUCIONAL (SUBASTA)</t>
  </si>
  <si>
    <t>401-05276-8</t>
  </si>
  <si>
    <t>B1500000109</t>
  </si>
  <si>
    <t>20/7/2021</t>
  </si>
  <si>
    <t>PENDIENTE</t>
  </si>
  <si>
    <t>COMPU OFFICE DOMINICANA, SRL</t>
  </si>
  <si>
    <t>ADQUISICION DE TONERES, CARTUCHOS Y BOTELLAS DE TINTA</t>
  </si>
  <si>
    <t>130-22869-8</t>
  </si>
  <si>
    <t>B1500003419</t>
  </si>
  <si>
    <t>CONSULTORES DE DATOS DEL CARIBE, SRL (DATA CREDITO)</t>
  </si>
  <si>
    <t>SERVICIO DE PLAN DE ACCESODE INFORMACION DENOMINADO PLAN-600</t>
  </si>
  <si>
    <t>101-19566-5</t>
  </si>
  <si>
    <t>E340000000723</t>
  </si>
  <si>
    <t>E340000000724</t>
  </si>
  <si>
    <t>E340000000726</t>
  </si>
  <si>
    <t>E340000000727</t>
  </si>
  <si>
    <t>E340000000728</t>
  </si>
  <si>
    <t>SERVICIO PLAN DE ACCESO DE INFORMACION DENOMINADO PLAN-600</t>
  </si>
  <si>
    <t>E450000000081</t>
  </si>
  <si>
    <t>COMPU-OFFICE DOMINICANA, SRL</t>
  </si>
  <si>
    <t>ADQUISICION DE TARJETAS DE VIDEO GRAFICA PARA USO DEL ROGEF</t>
  </si>
  <si>
    <t>E450000000505</t>
  </si>
  <si>
    <t>ADQUISICION DE ARTICULOS DE INFORMATICA, PARA EL PROGEF</t>
  </si>
  <si>
    <t>E450000000508</t>
  </si>
  <si>
    <t>E450000000509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</si>
  <si>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</si>
  <si>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</si>
  <si>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</si>
  <si>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</si>
  <si>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</si>
  <si>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</si>
  <si>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</si>
  <si>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CORPORACION DE ACUEDUCTO Y ALCANTARILLADO </t>
  </si>
  <si>
    <t>SERVICIO DE AGUA DE LA INSTITUCION, CORRESPONDIENTE AL MES DE ENERO 2025.</t>
  </si>
  <si>
    <t>401-03727-2</t>
  </si>
  <si>
    <t>B1500157009</t>
  </si>
  <si>
    <t>B1500156961</t>
  </si>
  <si>
    <t>CRITICAL POWER, SRL</t>
  </si>
  <si>
    <t>ADQUISICION E INSTALACION DE UPS PARA USO DE LA INSTITUCION</t>
  </si>
  <si>
    <t>130-01860-1</t>
  </si>
  <si>
    <t>B1500004671</t>
  </si>
  <si>
    <t xml:space="preserve">EDESUR </t>
  </si>
  <si>
    <t>SUMINISTRO DE ENERGIA ELECTRICA SEDE SAN JUAN CORRESPONDIENTE AL PERIODO 3/11/2024 AL 4/12/2024</t>
  </si>
  <si>
    <t>101-82124-8</t>
  </si>
  <si>
    <t>E450000001699</t>
  </si>
  <si>
    <t>SUMINISTRO DE ENERGIA ELECTRICA SEDE ALCARRIZO NORTE CORRESPONDIENTE AL PERIODO 14/11/2024 AL 15/12/2024</t>
  </si>
  <si>
    <t>E450000001701</t>
  </si>
  <si>
    <t>SUMINISTRO DE ENERGIA ELECTRICA SEDE LA FERIA CORRESPONDIENTE AL PERIODO 2/11/2024 AL 2/12/2025</t>
  </si>
  <si>
    <t>E450000001697</t>
  </si>
  <si>
    <t>SUMINISTRO DE ENERGIA ELECTRICA SEDE VILLA ALTAGRACIA  CORRESPONDIENTE AL PERIODO 8/11/2024 AL 9/12/2026</t>
  </si>
  <si>
    <t>E450000001698</t>
  </si>
  <si>
    <t>EDEESTE</t>
  </si>
  <si>
    <t>PAGO DE FACTURA POR SUMINISTRO DE ENERGIA ELECTRICA DE LA ROMANA, INVIVIENDA E INDEPENDENCIA, PERIODO 18/11/2024 AL 19/12/2024.</t>
  </si>
  <si>
    <t>101-82021-7</t>
  </si>
  <si>
    <t>E450000002007</t>
  </si>
  <si>
    <t>E450000003577</t>
  </si>
  <si>
    <t>E450000000810</t>
  </si>
  <si>
    <t xml:space="preserve">EDENORTE </t>
  </si>
  <si>
    <t>PAGO DE FACTURA POR SUMINISTRO DE ENERGIA ELECTRICA DE LAS EDES DE NAGUA, SANTIAGO, PUERTO PLATA, MOCA, MONTELLANO Y VALVERDE PERIODO, 01/12/2024 AL 01/01/2025.</t>
  </si>
  <si>
    <t>101-82125-6</t>
  </si>
  <si>
    <t>E450000024079</t>
  </si>
  <si>
    <t>E450000020838</t>
  </si>
  <si>
    <t>E450000022091</t>
  </si>
  <si>
    <t>E450000023085</t>
  </si>
  <si>
    <t>E450000022378</t>
  </si>
  <si>
    <t>E450000024915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</si>
  <si>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</si>
  <si>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</si>
  <si>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</si>
  <si>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</si>
  <si>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</si>
  <si>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</si>
  <si>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</si>
  <si>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</si>
  <si>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</si>
  <si>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</si>
  <si>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</si>
  <si>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</si>
  <si>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</si>
  <si>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</si>
  <si>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</si>
  <si>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</si>
  <si>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HUMANO SEGUROS, SA</t>
  </si>
  <si>
    <t>POLIZA 30-95-198702 PLANES SUPLEMENTARIOS DE COLABORADORES AFILIADOS, CORRESPONDIENTE ENERO 2025</t>
  </si>
  <si>
    <t>102-01717-4</t>
  </si>
  <si>
    <t>E450000003096</t>
  </si>
  <si>
    <t>IMPRESORA V&amp;G, SRL</t>
  </si>
  <si>
    <t>ADQUISICION E INSTALACION DE LETREROS PARA USO DEL PROGEF</t>
  </si>
  <si>
    <t>130-80653-5</t>
  </si>
  <si>
    <t>B1500000504</t>
  </si>
  <si>
    <t>INDUSTRIAS BANILEJAS, SAS</t>
  </si>
  <si>
    <t>ADQUISICION DE CAFÉ MOLIDO Y CREMA EN POLVO, PARA SUPLIR LAS NECESIDADES DE LA INSTITUCION</t>
  </si>
  <si>
    <t>101-01207-2</t>
  </si>
  <si>
    <t>E450000003958</t>
  </si>
  <si>
    <t>ING. RAFAEL GUILLERMO FIGUEROA MESA</t>
  </si>
  <si>
    <t>I TASACION DE TERRENO</t>
  </si>
  <si>
    <t>001-0646217-9</t>
  </si>
  <si>
    <t>B1500000001</t>
  </si>
  <si>
    <t>ING. LEONIDAS PEÑA PEREZ</t>
  </si>
  <si>
    <t>SERVICIO DE REPARACION Y MANTENIMIENTO EN DIFERENTES AREAS DEL EXTERIOR Y JARDINERIA DEL EDIFICIO GUBERNAMENTAL INPOSDOM</t>
  </si>
  <si>
    <t>018-0014942-7</t>
  </si>
  <si>
    <t>B1500000046</t>
  </si>
  <si>
    <t>LANTIGUA ELECTRO INDUSTRIAL, SRL</t>
  </si>
  <si>
    <t>ADQUISICION DE ARTICULOS ELECTRICOS, PARA USO DEL PROGEF</t>
  </si>
  <si>
    <t>132-02533-4</t>
  </si>
  <si>
    <t>B1500000180</t>
  </si>
  <si>
    <t>MULTIGRABADO, SRL</t>
  </si>
  <si>
    <t>ADQUISICION DE SELLOS PARA USO DE LA INSTITUCION</t>
  </si>
  <si>
    <t>101-68934-1</t>
  </si>
  <si>
    <t>B1500002341</t>
  </si>
  <si>
    <t>NEXT SISTEMAS, SRL</t>
  </si>
  <si>
    <t>SERVICIO DE MANTENIMIENTO Y/O REPARACION PARA VEHICULOS DE LA OPERATIVIDAD DE LA INSTITUCION, DIRIGIDO A MIPYMES MUJER</t>
  </si>
  <si>
    <t>132-39237-1</t>
  </si>
  <si>
    <t>B1500000070</t>
  </si>
  <si>
    <t>B1500000071</t>
  </si>
  <si>
    <t>B1500000072</t>
  </si>
  <si>
    <t>B1500000073</t>
  </si>
  <si>
    <t>B1500000074</t>
  </si>
  <si>
    <t>OBELCA, SRL</t>
  </si>
  <si>
    <t>ADQUISICION DE PAPELES DE BAÑO Y FUNDAS PLASTICAS PARA SUPLIR LAS NECESIDADES DE LA INSTITUCION</t>
  </si>
  <si>
    <t>132-11888-1</t>
  </si>
  <si>
    <t>B1500000784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</si>
  <si>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</si>
  <si>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</si>
  <si>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</si>
  <si>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</si>
  <si>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</si>
  <si>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</si>
  <si>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</si>
  <si>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</si>
  <si>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</si>
  <si>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</si>
  <si>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</si>
  <si>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</si>
  <si>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</si>
  <si>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</si>
  <si>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</si>
  <si>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</si>
  <si>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</si>
  <si>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</si>
  <si>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</si>
  <si>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</si>
  <si>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</si>
  <si>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</si>
  <si>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</si>
  <si>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</si>
  <si>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</si>
  <si>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</si>
  <si>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</si>
  <si>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</si>
  <si>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</si>
  <si>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</si>
  <si>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</si>
  <si>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</si>
  <si>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PROYECTOS CIVILES Y ELECTROMECANICOS SRL,</t>
  </si>
  <si>
    <t>REFERENTE A LA PRIMERA CUBICACION DEL REMOZAMIENTO DEL EDIFICIO GUBERNAMENTAL.</t>
  </si>
  <si>
    <t>130-48745-6</t>
  </si>
  <si>
    <t>B1500000473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</si>
  <si>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</si>
  <si>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</si>
  <si>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</si>
  <si>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</si>
  <si>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</si>
  <si>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</si>
  <si>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ROSMA SOLUTIONS SERVICES GROUP, SRL</t>
  </si>
  <si>
    <t>ADQUISICION DE ELECTRODOMESTICOS PARA USO DE LA INSTITUCION</t>
  </si>
  <si>
    <t>132-51663-1</t>
  </si>
  <si>
    <t>B1500000090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</si>
  <si>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</si>
  <si>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</si>
  <si>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</si>
  <si>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</si>
  <si>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</si>
  <si>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</si>
  <si>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</si>
  <si>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</si>
  <si>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</si>
  <si>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</si>
  <si>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</si>
  <si>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</si>
  <si>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 NACIONAL DE SALUD (ARS SENASA)</t>
  </si>
  <si>
    <t>PLANES COMPLEMENTARIOS PARA COLABORADORES AFILIADOS  POLIZA NO. 00032, CORRESPONDIENTE ENERO 2025</t>
  </si>
  <si>
    <t>401-51645-1</t>
  </si>
  <si>
    <t>E450000000887</t>
  </si>
  <si>
    <t>SEGUROS RESERVAS</t>
  </si>
  <si>
    <t>RENOVACION DE POLIZA DE VEHICULOS NO. 2-2-5020194458 FLOTILLA DE VEHICULOS DE LA INSTITUCION</t>
  </si>
  <si>
    <t>101-87450-3</t>
  </si>
  <si>
    <t>E450000000886</t>
  </si>
  <si>
    <t>SEGUROS RESERVAS, SA</t>
  </si>
  <si>
    <t>POLIZA SEGURO DE VIDA NO. 2-2-102-0013383 PARA COLABORADORES AFILIADOS, CORRESPONDIENTE A ENERO 2025</t>
  </si>
  <si>
    <t>E450000003679</t>
  </si>
  <si>
    <t>POLIZA SEGURO DE VEHICULOS NO. 2-2-502-0194458 PARA LA FLOTILLA DE VEHICULOS DE LA INSTITUCION.</t>
  </si>
  <si>
    <t>E450000003550</t>
  </si>
  <si>
    <t>E450000003838</t>
  </si>
  <si>
    <t>SOLUCIONES CORPORATIVAS (SOLUCORP), SRL</t>
  </si>
  <si>
    <t>ADQUISICION DE PINTURA PARA USO DE LA INSTITUCION</t>
  </si>
  <si>
    <t>130-40863-7</t>
  </si>
  <si>
    <t>B1500000323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</si>
  <si>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</si>
  <si>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</si>
  <si>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</si>
  <si>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</si>
  <si>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</si>
  <si>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</si>
  <si>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</si>
  <si>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</si>
  <si>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</si>
  <si>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</si>
  <si>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</si>
  <si>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</si>
  <si>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 xml:space="preserve">GASTOS DE REPRESENTACION </t>
  </si>
  <si>
    <t>TOTAL GENERAL</t>
  </si>
  <si>
    <t>TECNICO DE CONTABILIDAD</t>
  </si>
  <si>
    <t>ENCARGADA DE CONTABILIDAD</t>
  </si>
  <si>
    <t>RNC O
CEDULA</t>
  </si>
  <si>
    <t>NCF O
REFERENCIA</t>
  </si>
  <si>
    <t>DEPARTAMENTO DE CONTABILIDAD</t>
  </si>
  <si>
    <t>CUENTAS POR PAGAR POR ANTIGUEDAD DE SALDOS</t>
  </si>
  <si>
    <t>AL 31 DE ENERO 2025</t>
  </si>
  <si>
    <t>VALOR EN RD$</t>
  </si>
  <si>
    <t>DIRECCION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</si>
</sst>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color theme="1"/>
      <name val="Hervalit"/>
    </font>
    <font>
      <sz val="10"/>
      <color theme="1"/>
      <name val="Hervalit"/>
    </font>
    <font>
      <b/>
      <i/>
      <sz val="10"/>
      <color theme="1"/>
      <name val="Hervalit"/>
    </font>
    <font>
      <sz val="10"/>
      <name val="Hervalit"/>
    </font>
    <font>
      <sz val="8"/>
      <name val="Hervalit"/>
    </font>
    <font>
      <sz val="7.5"/>
      <name val="Hervalit"/>
    </font>
    <font>
      <b/>
      <sz val="10"/>
      <name val="Hervalit"/>
    </font>
    <font>
      <b/>
      <sz val="10"/>
      <color theme="1"/>
      <name val="Hervalit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3" xfId="3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43" fontId="8" fillId="4" borderId="6" xfId="1" applyNumberFormat="1" applyFont="1" applyFill="1" applyBorder="1" applyAlignment="1">
      <alignment horizontal="center" vertical="center" wrapText="1"/>
    </xf>
    <xf numFmtId="43" fontId="8" fillId="4" borderId="3" xfId="1" applyNumberFormat="1" applyFont="1" applyFill="1" applyBorder="1" applyAlignment="1">
      <alignment horizontal="center" vertical="center" wrapText="1"/>
    </xf>
    <xf numFmtId="43" fontId="8" fillId="4" borderId="3" xfId="1" applyNumberFormat="1" applyFont="1" applyFill="1" applyBorder="1" applyAlignment="1">
      <alignment horizontal="center" vertical="center"/>
    </xf>
    <xf numFmtId="43" fontId="8" fillId="4" borderId="4" xfId="1" applyNumberFormat="1" applyFont="1" applyFill="1" applyBorder="1" applyAlignment="1">
      <alignment horizontal="center" vertical="center" wrapText="1"/>
    </xf>
    <xf numFmtId="43" fontId="8" fillId="4" borderId="5" xfId="1" applyNumberFormat="1" applyFont="1" applyFill="1" applyBorder="1" applyAlignment="1">
      <alignment horizontal="center" vertical="center" wrapText="1"/>
    </xf>
    <xf numFmtId="43" fontId="8" fillId="4" borderId="7" xfId="1" applyNumberFormat="1" applyFont="1" applyFill="1" applyBorder="1" applyAlignment="1">
      <alignment horizontal="center" vertical="center"/>
    </xf>
    <xf numFmtId="43" fontId="7" fillId="4" borderId="3" xfId="1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vertical="center"/>
    </xf>
    <xf numFmtId="0" fontId="5" fillId="0" borderId="0" xfId="0" applyFont="1" applyAlignment="1"/>
    <xf numFmtId="0" fontId="4" fillId="3" borderId="1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 wrapText="1"/>
    </xf>
    <xf numFmtId="0" fontId="7" fillId="4" borderId="12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left" vertical="center" shrinkToFit="1"/>
    </xf>
    <xf numFmtId="0" fontId="7" fillId="0" borderId="8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left" vertical="center"/>
    </xf>
    <xf numFmtId="165" fontId="7" fillId="0" borderId="8" xfId="3" applyNumberFormat="1" applyFont="1" applyFill="1" applyBorder="1" applyAlignment="1">
      <alignment horizontal="center" vertical="center"/>
    </xf>
    <xf numFmtId="14" fontId="7" fillId="0" borderId="9" xfId="3" applyNumberFormat="1" applyFont="1" applyFill="1" applyBorder="1" applyAlignment="1">
      <alignment horizontal="center" vertical="center"/>
    </xf>
    <xf numFmtId="14" fontId="7" fillId="0" borderId="8" xfId="3" applyNumberFormat="1" applyFont="1" applyFill="1" applyBorder="1" applyAlignment="1">
      <alignment horizontal="left" vertical="center"/>
    </xf>
    <xf numFmtId="164" fontId="7" fillId="0" borderId="8" xfId="1" applyFont="1" applyFill="1" applyBorder="1" applyAlignment="1">
      <alignment horizontal="left" vertical="center" shrinkToFit="1"/>
    </xf>
    <xf numFmtId="164" fontId="7" fillId="0" borderId="8" xfId="1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left" vertical="center" wrapText="1"/>
    </xf>
    <xf numFmtId="165" fontId="7" fillId="0" borderId="10" xfId="4" applyNumberFormat="1" applyFont="1" applyFill="1" applyBorder="1" applyAlignment="1">
      <alignment horizontal="center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left" vertical="center" wrapText="1"/>
    </xf>
    <xf numFmtId="165" fontId="7" fillId="0" borderId="8" xfId="4" applyNumberFormat="1" applyFont="1" applyFill="1" applyBorder="1" applyAlignment="1">
      <alignment horizontal="center" vertical="center" wrapText="1"/>
    </xf>
    <xf numFmtId="165" fontId="7" fillId="0" borderId="8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0" xfId="5" applyFont="1" applyFill="1" applyBorder="1" applyAlignment="1">
      <alignment vertical="center" shrinkToFit="1"/>
    </xf>
    <xf numFmtId="14" fontId="7" fillId="0" borderId="11" xfId="3" applyNumberFormat="1" applyFont="1" applyFill="1" applyBorder="1" applyAlignment="1">
      <alignment horizontal="center" vertical="center"/>
    </xf>
    <xf numFmtId="164" fontId="7" fillId="0" borderId="10" xfId="1" applyFont="1" applyFill="1" applyBorder="1" applyAlignment="1">
      <alignment horizontal="left" vertical="center" shrinkToFit="1"/>
    </xf>
    <xf numFmtId="164" fontId="7" fillId="0" borderId="10" xfId="1" applyFont="1" applyFill="1" applyBorder="1" applyAlignment="1">
      <alignment vertical="center" shrinkToFit="1"/>
    </xf>
    <xf numFmtId="0" fontId="7" fillId="0" borderId="10" xfId="3" applyFont="1" applyFill="1" applyBorder="1" applyAlignment="1">
      <alignment horizontal="left" vertical="center"/>
    </xf>
    <xf numFmtId="165" fontId="7" fillId="0" borderId="10" xfId="3" applyNumberFormat="1" applyFont="1" applyFill="1" applyBorder="1" applyAlignment="1">
      <alignment horizontal="center" vertical="center"/>
    </xf>
    <xf numFmtId="14" fontId="7" fillId="0" borderId="10" xfId="3" applyNumberFormat="1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center" shrinkToFit="1"/>
    </xf>
    <xf numFmtId="0" fontId="7" fillId="0" borderId="11" xfId="5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left" vertical="center" shrinkToFit="1"/>
    </xf>
    <xf numFmtId="165" fontId="7" fillId="0" borderId="8" xfId="1" applyNumberFormat="1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0" borderId="10" xfId="0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left" vertical="center" shrinkToFit="1"/>
    </xf>
    <xf numFmtId="0" fontId="7" fillId="3" borderId="10" xfId="3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left" vertical="center" wrapText="1"/>
    </xf>
    <xf numFmtId="165" fontId="7" fillId="3" borderId="10" xfId="4" applyNumberFormat="1" applyFont="1" applyFill="1" applyBorder="1" applyAlignment="1">
      <alignment horizontal="center" vertical="center" wrapText="1"/>
    </xf>
    <xf numFmtId="165" fontId="7" fillId="3" borderId="10" xfId="3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/>
    </xf>
    <xf numFmtId="165" fontId="7" fillId="0" borderId="9" xfId="3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shrinkToFit="1"/>
    </xf>
    <xf numFmtId="49" fontId="7" fillId="0" borderId="10" xfId="1" applyNumberFormat="1" applyFont="1" applyFill="1" applyBorder="1" applyAlignment="1">
      <alignment horizontal="center" vertical="center"/>
    </xf>
    <xf numFmtId="14" fontId="7" fillId="0" borderId="10" xfId="3" applyNumberFormat="1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 shrinkToFit="1"/>
    </xf>
    <xf numFmtId="0" fontId="5" fillId="0" borderId="10" xfId="3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165" fontId="5" fillId="0" borderId="10" xfId="4" applyNumberFormat="1" applyFont="1" applyFill="1" applyBorder="1" applyAlignment="1">
      <alignment horizontal="center" vertical="center" wrapText="1"/>
    </xf>
    <xf numFmtId="165" fontId="5" fillId="0" borderId="10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164" fontId="5" fillId="0" borderId="10" xfId="1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vertical="center"/>
    </xf>
    <xf numFmtId="0" fontId="7" fillId="3" borderId="13" xfId="3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center" vertical="center"/>
    </xf>
    <xf numFmtId="0" fontId="7" fillId="3" borderId="14" xfId="3" applyFont="1" applyFill="1" applyBorder="1" applyAlignment="1">
      <alignment horizontal="left" vertical="center"/>
    </xf>
    <xf numFmtId="165" fontId="7" fillId="3" borderId="13" xfId="0" applyNumberFormat="1" applyFont="1" applyFill="1" applyBorder="1" applyAlignment="1">
      <alignment horizontal="center" vertical="center"/>
    </xf>
    <xf numFmtId="14" fontId="7" fillId="3" borderId="13" xfId="3" applyNumberFormat="1" applyFont="1" applyFill="1" applyBorder="1" applyAlignment="1">
      <alignment horizontal="left" vertical="center"/>
    </xf>
    <xf numFmtId="164" fontId="7" fillId="3" borderId="13" xfId="1" applyFont="1" applyFill="1" applyBorder="1" applyAlignment="1">
      <alignment vertical="center" shrinkToFit="1"/>
    </xf>
    <xf numFmtId="164" fontId="10" fillId="3" borderId="15" xfId="1" applyFont="1" applyFill="1" applyBorder="1" applyAlignment="1">
      <alignment vertical="center" shrinkToFit="1"/>
    </xf>
    <xf numFmtId="164" fontId="7" fillId="3" borderId="13" xfId="1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/>
    </xf>
    <xf numFmtId="165" fontId="7" fillId="3" borderId="10" xfId="0" applyNumberFormat="1" applyFont="1" applyFill="1" applyBorder="1" applyAlignment="1">
      <alignment horizontal="center" vertical="center"/>
    </xf>
    <xf numFmtId="164" fontId="7" fillId="3" borderId="10" xfId="1" applyFont="1" applyFill="1" applyBorder="1" applyAlignment="1">
      <alignment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0" xfId="3" applyFont="1" applyFill="1" applyBorder="1" applyAlignment="1">
      <alignment horizontal="left" vertical="center"/>
    </xf>
    <xf numFmtId="14" fontId="7" fillId="3" borderId="10" xfId="3" applyNumberFormat="1" applyFont="1" applyFill="1" applyBorder="1" applyAlignment="1">
      <alignment horizontal="left" vertical="center"/>
    </xf>
    <xf numFmtId="164" fontId="7" fillId="3" borderId="11" xfId="1" applyFont="1" applyFill="1" applyBorder="1" applyAlignment="1">
      <alignment vertical="center" shrinkToFit="1"/>
    </xf>
    <xf numFmtId="164" fontId="7" fillId="3" borderId="10" xfId="1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left" vertical="center" shrinkToFit="1"/>
    </xf>
    <xf numFmtId="164" fontId="7" fillId="3" borderId="14" xfId="1" applyFont="1" applyFill="1" applyBorder="1" applyAlignment="1">
      <alignment vertical="center" shrinkToFit="1"/>
    </xf>
    <xf numFmtId="0" fontId="5" fillId="3" borderId="0" xfId="0" applyFont="1" applyFill="1" applyAlignment="1"/>
    <xf numFmtId="0" fontId="11" fillId="3" borderId="0" xfId="0" applyFont="1" applyFill="1" applyAlignment="1">
      <alignment horizontal="center"/>
    </xf>
    <xf numFmtId="164" fontId="11" fillId="3" borderId="0" xfId="1" applyFont="1" applyFill="1" applyAlignment="1"/>
    <xf numFmtId="164" fontId="11" fillId="3" borderId="0" xfId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11" fillId="3" borderId="0" xfId="1" applyFont="1" applyFill="1" applyAlignment="1">
      <alignment horizontal="center"/>
    </xf>
    <xf numFmtId="164" fontId="5" fillId="3" borderId="0" xfId="1" applyFont="1" applyFill="1" applyAlignment="1"/>
    <xf numFmtId="0" fontId="11" fillId="3" borderId="0" xfId="0" applyFont="1" applyFill="1" applyAlignment="1">
      <alignment horizontal="center" vertical="center"/>
    </xf>
    <xf numFmtId="164" fontId="11" fillId="3" borderId="0" xfId="1" applyFont="1" applyFill="1" applyAlignment="1">
      <alignment vertical="center"/>
    </xf>
    <xf numFmtId="164" fontId="11" fillId="3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11" fillId="3" borderId="0" xfId="1" applyFont="1" applyFill="1" applyAlignment="1">
      <alignment horizontal="center" vertical="center"/>
    </xf>
    <xf numFmtId="0" fontId="7" fillId="0" borderId="10" xfId="3" applyFont="1" applyFill="1" applyBorder="1" applyAlignment="1">
      <alignment horizontal="left" vertical="center" wrapText="1" shrinkToFit="1"/>
    </xf>
    <xf numFmtId="0" fontId="5" fillId="0" borderId="10" xfId="3" applyFont="1" applyFill="1" applyBorder="1" applyAlignment="1">
      <alignment horizontal="left" vertical="center" wrapText="1" shrinkToFit="1"/>
    </xf>
    <xf numFmtId="0" fontId="7" fillId="3" borderId="10" xfId="3" applyFont="1" applyFill="1" applyBorder="1" applyAlignment="1">
      <alignment horizontal="left" vertical="center" wrapText="1" shrinkToFit="1"/>
    </xf>
    <xf numFmtId="0" fontId="7" fillId="0" borderId="11" xfId="3" applyFont="1" applyFill="1" applyBorder="1" applyAlignment="1">
      <alignment horizontal="left" vertical="center" wrapText="1" shrinkToFit="1"/>
    </xf>
  </cellXfs>
  <cellStyles count="6">
    <cellStyle name="Incorrecto" xfId="2" builtinId="27"/>
    <cellStyle name="Millares" xfId="1" builtinId="3"/>
    <cellStyle name="Millares 3" xfId="4"/>
    <cellStyle name="Normal" xfId="0" builtinId="0"/>
    <cellStyle name="Normal 2" xfId="5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6220354</xdr:colOff>
      <xdr:row>0</xdr:row>
      <xdr:rowOff>47624</xdr:rowOff>
    </xdr:from>
    <xdr:to>
      <xdr:col>4</xdr:col>
      <xdr:colOff>250032</xdr:colOff>
      <xdr:row>0</xdr:row>
      <xdr:rowOff>1250087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729" y="47624"/>
          <a:ext cx="2840303" cy="1202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5.%20CUENTAS%20POR%20PAGAR\2025\CUENTAS%20POR%20PAGAR%202025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DE VIATICOS"/>
      <sheetName val="NOTARIZACIONES"/>
      <sheetName val="INDEMNIZACIONES"/>
      <sheetName val="GASTOS DE REPRESENTACION"/>
      <sheetName val="DEVOLUCIONES"/>
      <sheetName val="HONORARIOS"/>
      <sheetName val="ANTIGUEDAD DE SALDOS"/>
      <sheetName val="PROVEEDORES (2)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E14">
            <v>111000</v>
          </cell>
        </row>
      </sheetData>
      <sheetData sheetId="7">
        <row r="229">
          <cell r="K229">
            <v>11284255.579999998</v>
          </cell>
        </row>
      </sheetData>
      <sheetData sheetId="8">
        <row r="53">
          <cell r="F53">
            <v>207242.74</v>
          </cell>
        </row>
      </sheetData>
      <sheetData sheetId="9">
        <row r="97">
          <cell r="E97">
            <v>29882486.800000004</v>
          </cell>
        </row>
      </sheetData>
      <sheetData sheetId="10">
        <row r="21">
          <cell r="E21">
            <v>25545000</v>
          </cell>
        </row>
        <row r="36">
          <cell r="B36" t="str">
            <v>PREPARADO POR: JAROLIN GUANTE</v>
          </cell>
          <cell r="E36" t="str">
            <v>REVISADO POR: FELIPE LÓPEZ GARCÍA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showGridLines="0" tabSelected="1" zoomScale="90" zoomScaleNormal="90" zoomScaleSheetLayoutView="80" workbookViewId="0">
      <selection activeCell="B24" sqref="B24"/>
    </sheetView>
  </sheetViews>
  <sheetFormatPr baseColWidth="10" defaultRowHeight="12.75"/>
  <cols>
    <col min="1" max="1" width="50.7109375" style="2" customWidth="1"/>
    <col min="2" max="2" width="100.7109375" style="2" customWidth="1"/>
    <col min="3" max="3" width="14.7109375" style="10" customWidth="1"/>
    <col min="4" max="4" width="16.7109375" style="2" customWidth="1"/>
    <col min="5" max="7" width="14.7109375" style="10" customWidth="1"/>
    <col min="8" max="13" width="12.7109375" style="2" customWidth="1"/>
    <col min="14" max="14" width="14.7109375" style="2" customWidth="1"/>
    <col min="15" max="15" width="13.28515625" style="2" bestFit="1" customWidth="1"/>
    <col min="16" max="16384" width="11.42578125" style="2"/>
  </cols>
  <sheetData>
    <row r="1" spans="1:15" ht="99.95" customHeight="1" thickBo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5.95" customHeight="1">
      <c r="A2" s="25" t="s">
        <v>283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8"/>
    </row>
    <row r="3" spans="1:15" ht="15.95" customHeight="1">
      <c r="A3" s="25" t="s">
        <v>279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5.95" customHeight="1">
      <c r="A4" s="25" t="s">
        <v>280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ht="15.95" customHeight="1">
      <c r="A5" s="25" t="s">
        <v>281</v>
      </c>
      <c r="B5" s="26"/>
      <c r="C5" s="26"/>
      <c r="D5" s="26"/>
      <c r="E5" s="26"/>
      <c r="F5" s="26"/>
      <c r="G5" s="26"/>
      <c r="H5" s="27"/>
      <c r="I5" s="26"/>
      <c r="J5" s="26"/>
      <c r="K5" s="26"/>
      <c r="L5" s="26"/>
      <c r="M5" s="26"/>
      <c r="N5" s="27"/>
      <c r="O5" s="28"/>
    </row>
    <row r="6" spans="1:15" ht="15.95" customHeight="1">
      <c r="A6" s="25" t="s">
        <v>282</v>
      </c>
      <c r="B6" s="26"/>
      <c r="C6" s="26"/>
      <c r="D6" s="26"/>
      <c r="E6" s="26"/>
      <c r="F6" s="26"/>
      <c r="G6" s="26"/>
      <c r="H6" s="27"/>
      <c r="I6" s="26"/>
      <c r="J6" s="26"/>
      <c r="K6" s="26"/>
      <c r="L6" s="26"/>
      <c r="M6" s="26"/>
      <c r="N6" s="27"/>
      <c r="O6" s="28"/>
    </row>
    <row r="7" spans="1:15" ht="13.5" thickBot="1">
      <c r="A7" s="4"/>
      <c r="B7" s="7"/>
      <c r="C7" s="7"/>
      <c r="D7" s="7"/>
      <c r="E7" s="7"/>
      <c r="F7" s="7"/>
      <c r="G7" s="7"/>
      <c r="H7" s="5"/>
      <c r="I7" s="7"/>
      <c r="J7" s="7"/>
      <c r="K7" s="7"/>
      <c r="L7" s="7"/>
      <c r="M7" s="7"/>
      <c r="N7" s="5"/>
      <c r="O7" s="6"/>
    </row>
    <row r="8" spans="1:15" ht="45" customHeight="1" thickBot="1">
      <c r="A8" s="11" t="s">
        <v>0</v>
      </c>
      <c r="B8" s="11" t="s">
        <v>1</v>
      </c>
      <c r="C8" s="12" t="s">
        <v>277</v>
      </c>
      <c r="D8" s="12" t="s">
        <v>278</v>
      </c>
      <c r="E8" s="12" t="s">
        <v>2</v>
      </c>
      <c r="F8" s="12" t="s">
        <v>3</v>
      </c>
      <c r="G8" s="13" t="s">
        <v>4</v>
      </c>
      <c r="H8" s="14" t="s">
        <v>5</v>
      </c>
      <c r="I8" s="15" t="s">
        <v>6</v>
      </c>
      <c r="J8" s="16" t="s">
        <v>7</v>
      </c>
      <c r="K8" s="16" t="s">
        <v>8</v>
      </c>
      <c r="L8" s="17" t="s">
        <v>9</v>
      </c>
      <c r="M8" s="18" t="s">
        <v>10</v>
      </c>
      <c r="N8" s="19" t="s">
        <v>11</v>
      </c>
      <c r="O8" s="20" t="s">
        <v>12</v>
      </c>
    </row>
    <row r="9" spans="1:15" ht="15.95" customHeight="1">
      <c r="A9" s="32" t="s">
        <v>13</v>
      </c>
      <c r="B9" s="32" t="s">
        <v>14</v>
      </c>
      <c r="C9" s="33" t="s">
        <v>15</v>
      </c>
      <c r="D9" s="34" t="s">
        <v>16</v>
      </c>
      <c r="E9" s="35">
        <v>44695</v>
      </c>
      <c r="F9" s="35" t="s">
        <v>17</v>
      </c>
      <c r="G9" s="36"/>
      <c r="H9" s="37" t="s">
        <v>18</v>
      </c>
      <c r="I9" s="38"/>
      <c r="J9" s="38"/>
      <c r="K9" s="39">
        <f>SUM(L11)</f>
        <v>0</v>
      </c>
      <c r="L9" s="39"/>
      <c r="M9" s="39">
        <v>9000</v>
      </c>
      <c r="N9" s="38">
        <f t="shared" ref="N9:N45" si="0">SUM(I9:M9)</f>
        <v>9000</v>
      </c>
      <c r="O9" s="40" t="s">
        <v>19</v>
      </c>
    </row>
    <row r="10" spans="1:15" ht="15.95" customHeight="1">
      <c r="A10" s="32" t="s">
        <v>13</v>
      </c>
      <c r="B10" s="32" t="s">
        <v>20</v>
      </c>
      <c r="C10" s="33" t="s">
        <v>15</v>
      </c>
      <c r="D10" s="34" t="s">
        <v>21</v>
      </c>
      <c r="E10" s="35">
        <v>45638</v>
      </c>
      <c r="F10" s="35">
        <v>45621</v>
      </c>
      <c r="G10" s="36"/>
      <c r="H10" s="37" t="s">
        <v>18</v>
      </c>
      <c r="I10" s="38">
        <v>12660</v>
      </c>
      <c r="J10" s="38"/>
      <c r="K10" s="39"/>
      <c r="L10" s="39"/>
      <c r="M10" s="39"/>
      <c r="N10" s="38">
        <f t="shared" si="0"/>
        <v>12660</v>
      </c>
      <c r="O10" s="40" t="s">
        <v>19</v>
      </c>
    </row>
    <row r="11" spans="1:15" ht="15.95" customHeight="1">
      <c r="A11" s="32" t="s">
        <v>13</v>
      </c>
      <c r="B11" s="32" t="s">
        <v>20</v>
      </c>
      <c r="C11" s="33" t="s">
        <v>15</v>
      </c>
      <c r="D11" s="34" t="s">
        <v>22</v>
      </c>
      <c r="E11" s="35">
        <v>45638</v>
      </c>
      <c r="F11" s="35">
        <v>45631</v>
      </c>
      <c r="G11" s="36"/>
      <c r="H11" s="37" t="s">
        <v>18</v>
      </c>
      <c r="I11" s="38">
        <v>10920</v>
      </c>
      <c r="J11" s="38"/>
      <c r="K11" s="39"/>
      <c r="L11" s="39"/>
      <c r="M11" s="39"/>
      <c r="N11" s="38">
        <f t="shared" si="0"/>
        <v>10920</v>
      </c>
      <c r="O11" s="40" t="s">
        <v>19</v>
      </c>
    </row>
    <row r="12" spans="1:15" ht="15.95" customHeight="1">
      <c r="A12" s="32" t="s">
        <v>13</v>
      </c>
      <c r="B12" s="32" t="s">
        <v>20</v>
      </c>
      <c r="C12" s="33" t="s">
        <v>15</v>
      </c>
      <c r="D12" s="34" t="s">
        <v>23</v>
      </c>
      <c r="E12" s="35">
        <v>45653</v>
      </c>
      <c r="F12" s="35">
        <v>45643</v>
      </c>
      <c r="G12" s="36"/>
      <c r="H12" s="37" t="s">
        <v>18</v>
      </c>
      <c r="I12" s="38">
        <v>3900</v>
      </c>
      <c r="J12" s="38"/>
      <c r="K12" s="39"/>
      <c r="L12" s="39"/>
      <c r="M12" s="39"/>
      <c r="N12" s="38">
        <f t="shared" si="0"/>
        <v>3900</v>
      </c>
      <c r="O12" s="40" t="s">
        <v>19</v>
      </c>
    </row>
    <row r="13" spans="1:15" ht="15.95" customHeight="1">
      <c r="A13" s="41" t="s">
        <v>13</v>
      </c>
      <c r="B13" s="41" t="s">
        <v>20</v>
      </c>
      <c r="C13" s="42" t="s">
        <v>15</v>
      </c>
      <c r="D13" s="43" t="s">
        <v>24</v>
      </c>
      <c r="E13" s="44">
        <v>45653</v>
      </c>
      <c r="F13" s="45">
        <v>45643</v>
      </c>
      <c r="G13" s="46"/>
      <c r="H13" s="37" t="s">
        <v>18</v>
      </c>
      <c r="I13" s="38">
        <v>4020</v>
      </c>
      <c r="J13" s="38"/>
      <c r="K13" s="39"/>
      <c r="L13" s="39"/>
      <c r="M13" s="39"/>
      <c r="N13" s="38">
        <f t="shared" si="0"/>
        <v>4020</v>
      </c>
      <c r="O13" s="40" t="s">
        <v>19</v>
      </c>
    </row>
    <row r="14" spans="1:15" ht="15.95" customHeight="1">
      <c r="A14" s="41" t="s">
        <v>25</v>
      </c>
      <c r="B14" s="32" t="s">
        <v>26</v>
      </c>
      <c r="C14" s="33" t="s">
        <v>15</v>
      </c>
      <c r="D14" s="47" t="s">
        <v>27</v>
      </c>
      <c r="E14" s="48">
        <v>45687</v>
      </c>
      <c r="F14" s="49" t="s">
        <v>28</v>
      </c>
      <c r="G14" s="50"/>
      <c r="H14" s="37" t="s">
        <v>18</v>
      </c>
      <c r="I14" s="38">
        <v>10080</v>
      </c>
      <c r="J14" s="38"/>
      <c r="K14" s="39"/>
      <c r="L14" s="39"/>
      <c r="M14" s="39"/>
      <c r="N14" s="38">
        <f t="shared" si="0"/>
        <v>10080</v>
      </c>
      <c r="O14" s="40" t="s">
        <v>19</v>
      </c>
    </row>
    <row r="15" spans="1:15" ht="15.95" customHeight="1">
      <c r="A15" s="41" t="s">
        <v>25</v>
      </c>
      <c r="B15" s="32" t="s">
        <v>26</v>
      </c>
      <c r="C15" s="33" t="s">
        <v>15</v>
      </c>
      <c r="D15" s="47" t="s">
        <v>29</v>
      </c>
      <c r="E15" s="48">
        <v>45672</v>
      </c>
      <c r="F15" s="49" t="s">
        <v>30</v>
      </c>
      <c r="G15" s="50"/>
      <c r="H15" s="37" t="s">
        <v>18</v>
      </c>
      <c r="I15" s="38">
        <v>12300</v>
      </c>
      <c r="J15" s="38"/>
      <c r="K15" s="39"/>
      <c r="L15" s="39"/>
      <c r="M15" s="39"/>
      <c r="N15" s="38">
        <f t="shared" si="0"/>
        <v>12300</v>
      </c>
      <c r="O15" s="40" t="s">
        <v>19</v>
      </c>
    </row>
    <row r="16" spans="1:15" ht="15.95" customHeight="1">
      <c r="A16" s="51" t="s">
        <v>31</v>
      </c>
      <c r="B16" s="32" t="s">
        <v>32</v>
      </c>
      <c r="C16" s="33" t="s">
        <v>33</v>
      </c>
      <c r="D16" s="34" t="s">
        <v>34</v>
      </c>
      <c r="E16" s="35">
        <v>45307</v>
      </c>
      <c r="F16" s="35">
        <v>45288</v>
      </c>
      <c r="G16" s="52"/>
      <c r="H16" s="37" t="s">
        <v>18</v>
      </c>
      <c r="I16" s="38"/>
      <c r="J16" s="53"/>
      <c r="K16" s="54"/>
      <c r="L16" s="54"/>
      <c r="M16" s="54">
        <v>15562.1</v>
      </c>
      <c r="N16" s="38">
        <f t="shared" si="0"/>
        <v>15562.1</v>
      </c>
      <c r="O16" s="40" t="s">
        <v>19</v>
      </c>
    </row>
    <row r="17" spans="1:15" ht="15.95" customHeight="1">
      <c r="A17" s="51" t="s">
        <v>31</v>
      </c>
      <c r="B17" s="41" t="s">
        <v>32</v>
      </c>
      <c r="C17" s="42" t="s">
        <v>33</v>
      </c>
      <c r="D17" s="55" t="s">
        <v>35</v>
      </c>
      <c r="E17" s="56">
        <v>45307</v>
      </c>
      <c r="F17" s="56">
        <v>45288</v>
      </c>
      <c r="G17" s="57"/>
      <c r="H17" s="37" t="s">
        <v>18</v>
      </c>
      <c r="I17" s="53"/>
      <c r="J17" s="53"/>
      <c r="K17" s="54"/>
      <c r="L17" s="54"/>
      <c r="M17" s="54">
        <v>26042.38</v>
      </c>
      <c r="N17" s="38">
        <f t="shared" si="0"/>
        <v>26042.38</v>
      </c>
      <c r="O17" s="40" t="s">
        <v>19</v>
      </c>
    </row>
    <row r="18" spans="1:15" ht="15.95" customHeight="1">
      <c r="A18" s="51" t="s">
        <v>31</v>
      </c>
      <c r="B18" s="58" t="s">
        <v>36</v>
      </c>
      <c r="C18" s="42" t="s">
        <v>33</v>
      </c>
      <c r="D18" s="55" t="s">
        <v>37</v>
      </c>
      <c r="E18" s="56">
        <v>45657</v>
      </c>
      <c r="F18" s="56">
        <v>45647</v>
      </c>
      <c r="G18" s="57"/>
      <c r="H18" s="37" t="s">
        <v>18</v>
      </c>
      <c r="I18" s="53">
        <v>27216.11</v>
      </c>
      <c r="J18" s="53"/>
      <c r="K18" s="54"/>
      <c r="L18" s="54"/>
      <c r="M18" s="54"/>
      <c r="N18" s="38">
        <f t="shared" si="0"/>
        <v>27216.11</v>
      </c>
      <c r="O18" s="40" t="s">
        <v>19</v>
      </c>
    </row>
    <row r="19" spans="1:15" ht="15.95" customHeight="1">
      <c r="A19" s="59" t="s">
        <v>38</v>
      </c>
      <c r="B19" s="58" t="s">
        <v>39</v>
      </c>
      <c r="C19" s="42" t="s">
        <v>40</v>
      </c>
      <c r="D19" s="55" t="s">
        <v>41</v>
      </c>
      <c r="E19" s="56">
        <v>45672</v>
      </c>
      <c r="F19" s="56">
        <v>45659</v>
      </c>
      <c r="G19" s="57"/>
      <c r="H19" s="37" t="s">
        <v>18</v>
      </c>
      <c r="I19" s="53">
        <v>3444</v>
      </c>
      <c r="J19" s="53"/>
      <c r="K19" s="54"/>
      <c r="L19" s="54"/>
      <c r="M19" s="54"/>
      <c r="N19" s="38">
        <f t="shared" si="0"/>
        <v>3444</v>
      </c>
      <c r="O19" s="40" t="s">
        <v>19</v>
      </c>
    </row>
    <row r="20" spans="1:15" ht="15.95" customHeight="1">
      <c r="A20" s="59" t="s">
        <v>38</v>
      </c>
      <c r="B20" s="58" t="s">
        <v>39</v>
      </c>
      <c r="C20" s="42" t="s">
        <v>40</v>
      </c>
      <c r="D20" s="55" t="s">
        <v>42</v>
      </c>
      <c r="E20" s="56">
        <v>45672</v>
      </c>
      <c r="F20" s="56">
        <v>45659</v>
      </c>
      <c r="G20" s="57"/>
      <c r="H20" s="37" t="s">
        <v>18</v>
      </c>
      <c r="I20" s="53">
        <v>7812</v>
      </c>
      <c r="J20" s="53"/>
      <c r="K20" s="54"/>
      <c r="L20" s="54"/>
      <c r="M20" s="54"/>
      <c r="N20" s="38">
        <f t="shared" si="0"/>
        <v>7812</v>
      </c>
      <c r="O20" s="40" t="s">
        <v>19</v>
      </c>
    </row>
    <row r="21" spans="1:15" ht="15.95" customHeight="1">
      <c r="A21" s="60" t="s">
        <v>43</v>
      </c>
      <c r="B21" s="58" t="s">
        <v>44</v>
      </c>
      <c r="C21" s="42" t="s">
        <v>45</v>
      </c>
      <c r="D21" s="55" t="s">
        <v>46</v>
      </c>
      <c r="E21" s="56" t="s">
        <v>47</v>
      </c>
      <c r="F21" s="56">
        <v>44541</v>
      </c>
      <c r="G21" s="57" t="s">
        <v>48</v>
      </c>
      <c r="H21" s="37" t="s">
        <v>18</v>
      </c>
      <c r="I21" s="54"/>
      <c r="J21" s="54"/>
      <c r="K21" s="54"/>
      <c r="L21" s="54"/>
      <c r="M21" s="54">
        <v>40000</v>
      </c>
      <c r="N21" s="38">
        <f t="shared" si="0"/>
        <v>40000</v>
      </c>
      <c r="O21" s="40" t="s">
        <v>19</v>
      </c>
    </row>
    <row r="22" spans="1:15" ht="15.95" customHeight="1">
      <c r="A22" s="41" t="s">
        <v>49</v>
      </c>
      <c r="B22" s="41" t="s">
        <v>50</v>
      </c>
      <c r="C22" s="42" t="s">
        <v>51</v>
      </c>
      <c r="D22" s="43" t="s">
        <v>52</v>
      </c>
      <c r="E22" s="44">
        <v>45649</v>
      </c>
      <c r="F22" s="45">
        <v>45645</v>
      </c>
      <c r="G22" s="46"/>
      <c r="H22" s="37" t="s">
        <v>18</v>
      </c>
      <c r="I22" s="54">
        <v>158772.54</v>
      </c>
      <c r="J22" s="54"/>
      <c r="K22" s="54"/>
      <c r="L22" s="54"/>
      <c r="M22" s="54"/>
      <c r="N22" s="38">
        <f t="shared" si="0"/>
        <v>158772.54</v>
      </c>
      <c r="O22" s="40" t="s">
        <v>19</v>
      </c>
    </row>
    <row r="23" spans="1:15" ht="28.5" customHeight="1">
      <c r="A23" s="58" t="s">
        <v>53</v>
      </c>
      <c r="B23" s="120" t="s">
        <v>54</v>
      </c>
      <c r="C23" s="42" t="s">
        <v>55</v>
      </c>
      <c r="D23" s="43" t="s">
        <v>56</v>
      </c>
      <c r="E23" s="44">
        <v>45672</v>
      </c>
      <c r="F23" s="45">
        <v>45653</v>
      </c>
      <c r="G23" s="46"/>
      <c r="H23" s="37" t="s">
        <v>18</v>
      </c>
      <c r="I23" s="54">
        <v>249831.41</v>
      </c>
      <c r="J23" s="54"/>
      <c r="K23" s="54"/>
      <c r="L23" s="54"/>
      <c r="M23" s="54"/>
      <c r="N23" s="38">
        <v>249831.41</v>
      </c>
      <c r="O23" s="40" t="s">
        <v>19</v>
      </c>
    </row>
    <row r="24" spans="1:15" ht="15.95" customHeight="1">
      <c r="A24" s="58" t="s">
        <v>53</v>
      </c>
      <c r="B24" s="120" t="s">
        <v>57</v>
      </c>
      <c r="C24" s="42" t="s">
        <v>55</v>
      </c>
      <c r="D24" s="43" t="s">
        <v>58</v>
      </c>
      <c r="E24" s="44">
        <v>45673</v>
      </c>
      <c r="F24" s="45" t="s">
        <v>59</v>
      </c>
      <c r="G24" s="46"/>
      <c r="H24" s="37" t="s">
        <v>18</v>
      </c>
      <c r="I24" s="54">
        <v>286323.09000000003</v>
      </c>
      <c r="J24" s="54"/>
      <c r="K24" s="54"/>
      <c r="L24" s="54"/>
      <c r="M24" s="54"/>
      <c r="N24" s="38">
        <v>286323.09000000003</v>
      </c>
      <c r="O24" s="40" t="s">
        <v>19</v>
      </c>
    </row>
    <row r="25" spans="1:15" ht="15.95" customHeight="1">
      <c r="A25" s="58" t="s">
        <v>53</v>
      </c>
      <c r="B25" s="58" t="s">
        <v>60</v>
      </c>
      <c r="C25" s="42" t="s">
        <v>55</v>
      </c>
      <c r="D25" s="43" t="s">
        <v>61</v>
      </c>
      <c r="E25" s="44">
        <v>45673</v>
      </c>
      <c r="F25" s="45" t="s">
        <v>59</v>
      </c>
      <c r="G25" s="46"/>
      <c r="H25" s="37" t="s">
        <v>18</v>
      </c>
      <c r="I25" s="54">
        <v>2160.77</v>
      </c>
      <c r="J25" s="54"/>
      <c r="K25" s="54"/>
      <c r="L25" s="54"/>
      <c r="M25" s="54"/>
      <c r="N25" s="38">
        <v>2160.77</v>
      </c>
      <c r="O25" s="40" t="s">
        <v>19</v>
      </c>
    </row>
    <row r="26" spans="1:15" ht="15.95" customHeight="1">
      <c r="A26" s="60" t="s">
        <v>62</v>
      </c>
      <c r="B26" s="58" t="s">
        <v>63</v>
      </c>
      <c r="C26" s="42" t="s">
        <v>64</v>
      </c>
      <c r="D26" s="55" t="s">
        <v>65</v>
      </c>
      <c r="E26" s="56" t="s">
        <v>66</v>
      </c>
      <c r="F26" s="56">
        <v>44354</v>
      </c>
      <c r="G26" s="57" t="s">
        <v>48</v>
      </c>
      <c r="H26" s="37" t="s">
        <v>18</v>
      </c>
      <c r="I26" s="54"/>
      <c r="J26" s="54"/>
      <c r="K26" s="54"/>
      <c r="L26" s="54"/>
      <c r="M26" s="54">
        <v>30240</v>
      </c>
      <c r="N26" s="38">
        <f t="shared" si="0"/>
        <v>30240</v>
      </c>
      <c r="O26" s="40" t="s">
        <v>67</v>
      </c>
    </row>
    <row r="27" spans="1:15" ht="15.95" customHeight="1">
      <c r="A27" s="41" t="s">
        <v>68</v>
      </c>
      <c r="B27" s="32" t="s">
        <v>69</v>
      </c>
      <c r="C27" s="33" t="s">
        <v>70</v>
      </c>
      <c r="D27" s="34" t="s">
        <v>71</v>
      </c>
      <c r="E27" s="61">
        <v>44914</v>
      </c>
      <c r="F27" s="35">
        <v>44910</v>
      </c>
      <c r="G27" s="62"/>
      <c r="H27" s="37" t="s">
        <v>18</v>
      </c>
      <c r="I27" s="38"/>
      <c r="J27" s="53"/>
      <c r="K27" s="53"/>
      <c r="L27" s="53"/>
      <c r="M27" s="54">
        <v>233480.64</v>
      </c>
      <c r="N27" s="38">
        <f t="shared" si="0"/>
        <v>233480.64</v>
      </c>
      <c r="O27" s="40" t="s">
        <v>19</v>
      </c>
    </row>
    <row r="28" spans="1:15" ht="15.95" customHeight="1">
      <c r="A28" s="58" t="s">
        <v>72</v>
      </c>
      <c r="B28" s="63" t="s">
        <v>73</v>
      </c>
      <c r="C28" s="33" t="s">
        <v>74</v>
      </c>
      <c r="D28" s="34" t="s">
        <v>75</v>
      </c>
      <c r="E28" s="61">
        <v>45653</v>
      </c>
      <c r="F28" s="35">
        <v>45643</v>
      </c>
      <c r="G28" s="62"/>
      <c r="H28" s="37" t="s">
        <v>18</v>
      </c>
      <c r="I28" s="38">
        <v>94713</v>
      </c>
      <c r="J28" s="53"/>
      <c r="K28" s="53"/>
      <c r="L28" s="53"/>
      <c r="M28" s="54"/>
      <c r="N28" s="38">
        <f t="shared" si="0"/>
        <v>94713</v>
      </c>
      <c r="O28" s="40" t="s">
        <v>19</v>
      </c>
    </row>
    <row r="29" spans="1:15" ht="15.95" customHeight="1">
      <c r="A29" s="58" t="s">
        <v>72</v>
      </c>
      <c r="B29" s="63" t="s">
        <v>73</v>
      </c>
      <c r="C29" s="33" t="s">
        <v>74</v>
      </c>
      <c r="D29" s="34" t="s">
        <v>76</v>
      </c>
      <c r="E29" s="61">
        <v>45653</v>
      </c>
      <c r="F29" s="35">
        <v>45643</v>
      </c>
      <c r="G29" s="62"/>
      <c r="H29" s="37" t="s">
        <v>18</v>
      </c>
      <c r="I29" s="38">
        <v>94320</v>
      </c>
      <c r="J29" s="53"/>
      <c r="K29" s="53"/>
      <c r="L29" s="53"/>
      <c r="M29" s="54"/>
      <c r="N29" s="38">
        <f t="shared" si="0"/>
        <v>94320</v>
      </c>
      <c r="O29" s="40" t="s">
        <v>19</v>
      </c>
    </row>
    <row r="30" spans="1:15" ht="15.95" customHeight="1">
      <c r="A30" s="58" t="s">
        <v>72</v>
      </c>
      <c r="B30" s="63" t="s">
        <v>73</v>
      </c>
      <c r="C30" s="33" t="s">
        <v>74</v>
      </c>
      <c r="D30" s="34" t="s">
        <v>77</v>
      </c>
      <c r="E30" s="61">
        <v>45653</v>
      </c>
      <c r="F30" s="35">
        <v>45644</v>
      </c>
      <c r="G30" s="62"/>
      <c r="H30" s="37" t="s">
        <v>18</v>
      </c>
      <c r="I30" s="38">
        <v>93219.8</v>
      </c>
      <c r="J30" s="53"/>
      <c r="K30" s="53"/>
      <c r="L30" s="53"/>
      <c r="M30" s="54"/>
      <c r="N30" s="38">
        <f t="shared" si="0"/>
        <v>93219.8</v>
      </c>
      <c r="O30" s="40" t="s">
        <v>19</v>
      </c>
    </row>
    <row r="31" spans="1:15" ht="15.95" customHeight="1">
      <c r="A31" s="58" t="s">
        <v>72</v>
      </c>
      <c r="B31" s="63" t="s">
        <v>73</v>
      </c>
      <c r="C31" s="33" t="s">
        <v>74</v>
      </c>
      <c r="D31" s="34" t="s">
        <v>78</v>
      </c>
      <c r="E31" s="61">
        <v>45653</v>
      </c>
      <c r="F31" s="35">
        <v>45644</v>
      </c>
      <c r="G31" s="62"/>
      <c r="H31" s="37" t="s">
        <v>18</v>
      </c>
      <c r="I31" s="38">
        <v>46194.7</v>
      </c>
      <c r="J31" s="53"/>
      <c r="K31" s="53"/>
      <c r="L31" s="53"/>
      <c r="M31" s="54"/>
      <c r="N31" s="38">
        <f t="shared" si="0"/>
        <v>46194.7</v>
      </c>
      <c r="O31" s="40" t="s">
        <v>19</v>
      </c>
    </row>
    <row r="32" spans="1:15" ht="15.95" customHeight="1">
      <c r="A32" s="58" t="s">
        <v>72</v>
      </c>
      <c r="B32" s="63" t="s">
        <v>73</v>
      </c>
      <c r="C32" s="33" t="s">
        <v>74</v>
      </c>
      <c r="D32" s="34" t="s">
        <v>79</v>
      </c>
      <c r="E32" s="61">
        <v>45653</v>
      </c>
      <c r="F32" s="35">
        <v>45644</v>
      </c>
      <c r="G32" s="62"/>
      <c r="H32" s="37" t="s">
        <v>18</v>
      </c>
      <c r="I32" s="38">
        <v>112225.08</v>
      </c>
      <c r="J32" s="53"/>
      <c r="K32" s="53"/>
      <c r="L32" s="53"/>
      <c r="M32" s="54"/>
      <c r="N32" s="38">
        <f t="shared" si="0"/>
        <v>112225.08</v>
      </c>
      <c r="O32" s="40" t="s">
        <v>19</v>
      </c>
    </row>
    <row r="33" spans="1:15" ht="15.95" customHeight="1">
      <c r="A33" s="64" t="s">
        <v>72</v>
      </c>
      <c r="B33" s="41" t="s">
        <v>80</v>
      </c>
      <c r="C33" s="42" t="s">
        <v>74</v>
      </c>
      <c r="D33" s="43" t="s">
        <v>81</v>
      </c>
      <c r="E33" s="44">
        <v>45681</v>
      </c>
      <c r="F33" s="45">
        <v>45665</v>
      </c>
      <c r="G33" s="46"/>
      <c r="H33" s="37" t="s">
        <v>18</v>
      </c>
      <c r="I33" s="53">
        <v>725634.27</v>
      </c>
      <c r="J33" s="53"/>
      <c r="K33" s="53"/>
      <c r="L33" s="53"/>
      <c r="M33" s="54"/>
      <c r="N33" s="38">
        <f t="shared" si="0"/>
        <v>725634.27</v>
      </c>
      <c r="O33" s="40" t="s">
        <v>19</v>
      </c>
    </row>
    <row r="34" spans="1:15" ht="15.95" customHeight="1">
      <c r="A34" s="58" t="s">
        <v>82</v>
      </c>
      <c r="B34" s="63" t="s">
        <v>83</v>
      </c>
      <c r="C34" s="33" t="s">
        <v>70</v>
      </c>
      <c r="D34" s="34" t="s">
        <v>84</v>
      </c>
      <c r="E34" s="61">
        <v>45653</v>
      </c>
      <c r="F34" s="35">
        <v>45645</v>
      </c>
      <c r="G34" s="42"/>
      <c r="H34" s="37" t="s">
        <v>18</v>
      </c>
      <c r="I34" s="38">
        <v>217555.28</v>
      </c>
      <c r="J34" s="53"/>
      <c r="K34" s="53"/>
      <c r="L34" s="53"/>
      <c r="M34" s="54"/>
      <c r="N34" s="38">
        <f t="shared" si="0"/>
        <v>217555.28</v>
      </c>
      <c r="O34" s="40" t="s">
        <v>19</v>
      </c>
    </row>
    <row r="35" spans="1:15" ht="15.95" customHeight="1">
      <c r="A35" s="58" t="s">
        <v>82</v>
      </c>
      <c r="B35" s="63" t="s">
        <v>85</v>
      </c>
      <c r="C35" s="33" t="s">
        <v>70</v>
      </c>
      <c r="D35" s="34" t="s">
        <v>86</v>
      </c>
      <c r="E35" s="61">
        <v>45653</v>
      </c>
      <c r="F35" s="35">
        <v>45645</v>
      </c>
      <c r="G35" s="42"/>
      <c r="H35" s="37" t="s">
        <v>18</v>
      </c>
      <c r="I35" s="38">
        <v>194049.58</v>
      </c>
      <c r="J35" s="53"/>
      <c r="K35" s="53"/>
      <c r="L35" s="53"/>
      <c r="M35" s="54"/>
      <c r="N35" s="38">
        <f t="shared" si="0"/>
        <v>194049.58</v>
      </c>
      <c r="O35" s="40" t="s">
        <v>19</v>
      </c>
    </row>
    <row r="36" spans="1:15" ht="15.95" customHeight="1">
      <c r="A36" s="58" t="s">
        <v>82</v>
      </c>
      <c r="B36" s="63" t="s">
        <v>85</v>
      </c>
      <c r="C36" s="33" t="s">
        <v>70</v>
      </c>
      <c r="D36" s="34" t="s">
        <v>87</v>
      </c>
      <c r="E36" s="61">
        <v>45653</v>
      </c>
      <c r="F36" s="35">
        <v>45645</v>
      </c>
      <c r="G36" s="42"/>
      <c r="H36" s="37" t="s">
        <v>18</v>
      </c>
      <c r="I36" s="38">
        <v>257650.54</v>
      </c>
      <c r="J36" s="53"/>
      <c r="K36" s="53"/>
      <c r="L36" s="53"/>
      <c r="M36" s="54"/>
      <c r="N36" s="38">
        <f t="shared" si="0"/>
        <v>257650.54</v>
      </c>
      <c r="O36" s="40" t="s">
        <v>19</v>
      </c>
    </row>
    <row r="37" spans="1:15" ht="15.95" customHeight="1">
      <c r="A37" s="60" t="s">
        <v>88</v>
      </c>
      <c r="B37" s="58" t="s">
        <v>89</v>
      </c>
      <c r="C37" s="42" t="s">
        <v>90</v>
      </c>
      <c r="D37" s="55" t="s">
        <v>91</v>
      </c>
      <c r="E37" s="56">
        <v>44258</v>
      </c>
      <c r="F37" s="56" t="s">
        <v>92</v>
      </c>
      <c r="G37" s="57" t="s">
        <v>93</v>
      </c>
      <c r="H37" s="37" t="s">
        <v>18</v>
      </c>
      <c r="I37" s="54"/>
      <c r="J37" s="54"/>
      <c r="K37" s="54"/>
      <c r="L37" s="54"/>
      <c r="M37" s="54">
        <v>29166.67</v>
      </c>
      <c r="N37" s="38">
        <f t="shared" si="0"/>
        <v>29166.67</v>
      </c>
      <c r="O37" s="40" t="s">
        <v>19</v>
      </c>
    </row>
    <row r="38" spans="1:15" ht="15.95" customHeight="1">
      <c r="A38" s="60" t="s">
        <v>88</v>
      </c>
      <c r="B38" s="58" t="s">
        <v>89</v>
      </c>
      <c r="C38" s="42" t="s">
        <v>90</v>
      </c>
      <c r="D38" s="55" t="s">
        <v>94</v>
      </c>
      <c r="E38" s="56">
        <v>44472</v>
      </c>
      <c r="F38" s="56">
        <v>44319</v>
      </c>
      <c r="G38" s="57" t="s">
        <v>93</v>
      </c>
      <c r="H38" s="37" t="s">
        <v>18</v>
      </c>
      <c r="I38" s="54"/>
      <c r="J38" s="54"/>
      <c r="K38" s="54"/>
      <c r="L38" s="54"/>
      <c r="M38" s="54">
        <v>29166.67</v>
      </c>
      <c r="N38" s="38">
        <f t="shared" si="0"/>
        <v>29166.67</v>
      </c>
      <c r="O38" s="65" t="s">
        <v>19</v>
      </c>
    </row>
    <row r="39" spans="1:15" ht="15.95" customHeight="1">
      <c r="A39" s="60" t="s">
        <v>95</v>
      </c>
      <c r="B39" s="58" t="s">
        <v>96</v>
      </c>
      <c r="C39" s="42" t="s">
        <v>97</v>
      </c>
      <c r="D39" s="55" t="s">
        <v>98</v>
      </c>
      <c r="E39" s="56">
        <v>45684</v>
      </c>
      <c r="F39" s="56">
        <v>45658</v>
      </c>
      <c r="G39" s="57"/>
      <c r="H39" s="37" t="s">
        <v>18</v>
      </c>
      <c r="I39" s="54">
        <v>1456</v>
      </c>
      <c r="J39" s="54"/>
      <c r="K39" s="54"/>
      <c r="L39" s="54"/>
      <c r="M39" s="54"/>
      <c r="N39" s="38">
        <v>1456</v>
      </c>
      <c r="O39" s="65" t="s">
        <v>19</v>
      </c>
    </row>
    <row r="40" spans="1:15" ht="15.95" customHeight="1">
      <c r="A40" s="60" t="s">
        <v>95</v>
      </c>
      <c r="B40" s="58" t="s">
        <v>96</v>
      </c>
      <c r="C40" s="42" t="s">
        <v>97</v>
      </c>
      <c r="D40" s="55" t="s">
        <v>99</v>
      </c>
      <c r="E40" s="56">
        <v>45684</v>
      </c>
      <c r="F40" s="56">
        <v>45658</v>
      </c>
      <c r="G40" s="57"/>
      <c r="H40" s="37" t="s">
        <v>18</v>
      </c>
      <c r="I40" s="54">
        <v>3792</v>
      </c>
      <c r="J40" s="54"/>
      <c r="K40" s="54"/>
      <c r="L40" s="54"/>
      <c r="M40" s="54"/>
      <c r="N40" s="38">
        <v>3792</v>
      </c>
      <c r="O40" s="65" t="s">
        <v>19</v>
      </c>
    </row>
    <row r="41" spans="1:15" ht="15.95" customHeight="1">
      <c r="A41" s="41" t="s">
        <v>100</v>
      </c>
      <c r="B41" s="41" t="s">
        <v>101</v>
      </c>
      <c r="C41" s="42" t="s">
        <v>102</v>
      </c>
      <c r="D41" s="55" t="s">
        <v>103</v>
      </c>
      <c r="E41" s="66">
        <v>45649</v>
      </c>
      <c r="F41" s="56">
        <v>45644</v>
      </c>
      <c r="G41" s="46"/>
      <c r="H41" s="37" t="s">
        <v>18</v>
      </c>
      <c r="I41" s="54">
        <v>816518.62</v>
      </c>
      <c r="J41" s="54"/>
      <c r="K41" s="54"/>
      <c r="L41" s="54"/>
      <c r="M41" s="54"/>
      <c r="N41" s="38">
        <f t="shared" si="0"/>
        <v>816518.62</v>
      </c>
      <c r="O41" s="65" t="s">
        <v>19</v>
      </c>
    </row>
    <row r="42" spans="1:15" ht="33" customHeight="1">
      <c r="A42" s="41" t="s">
        <v>104</v>
      </c>
      <c r="B42" s="117" t="s">
        <v>105</v>
      </c>
      <c r="C42" s="42" t="s">
        <v>106</v>
      </c>
      <c r="D42" s="43" t="s">
        <v>107</v>
      </c>
      <c r="E42" s="44">
        <v>45677</v>
      </c>
      <c r="F42" s="45">
        <v>45657</v>
      </c>
      <c r="G42" s="46"/>
      <c r="H42" s="37" t="s">
        <v>18</v>
      </c>
      <c r="I42" s="53">
        <v>758.22</v>
      </c>
      <c r="J42" s="54"/>
      <c r="K42" s="54"/>
      <c r="L42" s="54"/>
      <c r="M42" s="54"/>
      <c r="N42" s="38">
        <f t="shared" si="0"/>
        <v>758.22</v>
      </c>
      <c r="O42" s="65" t="s">
        <v>19</v>
      </c>
    </row>
    <row r="43" spans="1:15" ht="24" customHeight="1">
      <c r="A43" s="41" t="s">
        <v>104</v>
      </c>
      <c r="B43" s="117" t="s">
        <v>108</v>
      </c>
      <c r="C43" s="42" t="s">
        <v>106</v>
      </c>
      <c r="D43" s="43" t="s">
        <v>109</v>
      </c>
      <c r="E43" s="44">
        <v>45677</v>
      </c>
      <c r="F43" s="45">
        <v>45657</v>
      </c>
      <c r="G43" s="46"/>
      <c r="H43" s="37" t="s">
        <v>18</v>
      </c>
      <c r="I43" s="53">
        <v>4299.47</v>
      </c>
      <c r="J43" s="54"/>
      <c r="K43" s="54"/>
      <c r="L43" s="54"/>
      <c r="M43" s="54"/>
      <c r="N43" s="38">
        <f t="shared" si="0"/>
        <v>4299.47</v>
      </c>
      <c r="O43" s="65" t="s">
        <v>19</v>
      </c>
    </row>
    <row r="44" spans="1:15" ht="28.5" customHeight="1">
      <c r="A44" s="41" t="s">
        <v>104</v>
      </c>
      <c r="B44" s="117" t="s">
        <v>110</v>
      </c>
      <c r="C44" s="42" t="s">
        <v>106</v>
      </c>
      <c r="D44" s="43" t="s">
        <v>111</v>
      </c>
      <c r="E44" s="44">
        <v>45677</v>
      </c>
      <c r="F44" s="45">
        <v>45657</v>
      </c>
      <c r="G44" s="46"/>
      <c r="H44" s="37" t="s">
        <v>18</v>
      </c>
      <c r="I44" s="53">
        <v>874730.97</v>
      </c>
      <c r="J44" s="54"/>
      <c r="K44" s="54"/>
      <c r="L44" s="54"/>
      <c r="M44" s="54"/>
      <c r="N44" s="38">
        <f t="shared" si="0"/>
        <v>874730.97</v>
      </c>
      <c r="O44" s="65" t="s">
        <v>19</v>
      </c>
    </row>
    <row r="45" spans="1:15" ht="26.25" customHeight="1">
      <c r="A45" s="41" t="s">
        <v>104</v>
      </c>
      <c r="B45" s="117" t="s">
        <v>112</v>
      </c>
      <c r="C45" s="42" t="s">
        <v>106</v>
      </c>
      <c r="D45" s="43" t="s">
        <v>113</v>
      </c>
      <c r="E45" s="44">
        <v>45677</v>
      </c>
      <c r="F45" s="45">
        <v>45657</v>
      </c>
      <c r="G45" s="46"/>
      <c r="H45" s="37" t="s">
        <v>18</v>
      </c>
      <c r="I45" s="53">
        <v>1508.16</v>
      </c>
      <c r="J45" s="54"/>
      <c r="K45" s="54"/>
      <c r="L45" s="54"/>
      <c r="M45" s="54"/>
      <c r="N45" s="38">
        <f t="shared" si="0"/>
        <v>1508.16</v>
      </c>
      <c r="O45" s="65" t="s">
        <v>19</v>
      </c>
    </row>
    <row r="46" spans="1:15" ht="35.25" customHeight="1">
      <c r="A46" s="41" t="s">
        <v>114</v>
      </c>
      <c r="B46" s="117" t="s">
        <v>115</v>
      </c>
      <c r="C46" s="42" t="s">
        <v>116</v>
      </c>
      <c r="D46" s="43" t="s">
        <v>117</v>
      </c>
      <c r="E46" s="44">
        <v>45673</v>
      </c>
      <c r="F46" s="45">
        <v>45645</v>
      </c>
      <c r="G46" s="46"/>
      <c r="H46" s="37" t="s">
        <v>18</v>
      </c>
      <c r="I46" s="53">
        <v>475.4</v>
      </c>
      <c r="J46" s="54"/>
      <c r="K46" s="54"/>
      <c r="L46" s="54"/>
      <c r="M46" s="54"/>
      <c r="N46" s="38">
        <v>475.4</v>
      </c>
      <c r="O46" s="65" t="s">
        <v>19</v>
      </c>
    </row>
    <row r="47" spans="1:15" ht="30" customHeight="1">
      <c r="A47" s="41" t="s">
        <v>114</v>
      </c>
      <c r="B47" s="117" t="s">
        <v>115</v>
      </c>
      <c r="C47" s="42" t="s">
        <v>116</v>
      </c>
      <c r="D47" s="43" t="s">
        <v>118</v>
      </c>
      <c r="E47" s="44">
        <v>45673</v>
      </c>
      <c r="F47" s="45">
        <v>45646</v>
      </c>
      <c r="G47" s="46"/>
      <c r="H47" s="37" t="s">
        <v>18</v>
      </c>
      <c r="I47" s="53">
        <v>155.94</v>
      </c>
      <c r="J47" s="54"/>
      <c r="K47" s="54"/>
      <c r="L47" s="54"/>
      <c r="M47" s="54"/>
      <c r="N47" s="38">
        <v>155.94</v>
      </c>
      <c r="O47" s="65" t="s">
        <v>19</v>
      </c>
    </row>
    <row r="48" spans="1:15" ht="24" customHeight="1">
      <c r="A48" s="41" t="s">
        <v>114</v>
      </c>
      <c r="B48" s="117" t="s">
        <v>115</v>
      </c>
      <c r="C48" s="42" t="s">
        <v>116</v>
      </c>
      <c r="D48" s="43" t="s">
        <v>119</v>
      </c>
      <c r="E48" s="44">
        <v>45673</v>
      </c>
      <c r="F48" s="45">
        <v>45645</v>
      </c>
      <c r="G48" s="46"/>
      <c r="H48" s="37" t="s">
        <v>18</v>
      </c>
      <c r="I48" s="53">
        <v>91699</v>
      </c>
      <c r="J48" s="54"/>
      <c r="K48" s="54"/>
      <c r="L48" s="54"/>
      <c r="M48" s="54"/>
      <c r="N48" s="38">
        <v>91699</v>
      </c>
      <c r="O48" s="65" t="s">
        <v>19</v>
      </c>
    </row>
    <row r="49" spans="1:15" ht="24.75" customHeight="1">
      <c r="A49" s="67" t="s">
        <v>120</v>
      </c>
      <c r="B49" s="119" t="s">
        <v>121</v>
      </c>
      <c r="C49" s="68" t="s">
        <v>122</v>
      </c>
      <c r="D49" s="69" t="s">
        <v>123</v>
      </c>
      <c r="E49" s="70">
        <v>45672</v>
      </c>
      <c r="F49" s="71">
        <v>45659</v>
      </c>
      <c r="G49" s="46"/>
      <c r="H49" s="37" t="s">
        <v>18</v>
      </c>
      <c r="I49" s="53">
        <v>797.08</v>
      </c>
      <c r="J49" s="54"/>
      <c r="K49" s="54"/>
      <c r="L49" s="54"/>
      <c r="M49" s="54"/>
      <c r="N49" s="38">
        <v>797.08</v>
      </c>
      <c r="O49" s="65" t="s">
        <v>19</v>
      </c>
    </row>
    <row r="50" spans="1:15" ht="23.25" customHeight="1">
      <c r="A50" s="67" t="s">
        <v>120</v>
      </c>
      <c r="B50" s="119" t="s">
        <v>121</v>
      </c>
      <c r="C50" s="68" t="s">
        <v>122</v>
      </c>
      <c r="D50" s="69" t="s">
        <v>124</v>
      </c>
      <c r="E50" s="70">
        <v>45672</v>
      </c>
      <c r="F50" s="71">
        <v>45659</v>
      </c>
      <c r="G50" s="46"/>
      <c r="H50" s="37" t="s">
        <v>18</v>
      </c>
      <c r="I50" s="53">
        <v>127.18</v>
      </c>
      <c r="J50" s="54"/>
      <c r="K50" s="54"/>
      <c r="L50" s="54"/>
      <c r="M50" s="54"/>
      <c r="N50" s="38">
        <v>127.18</v>
      </c>
      <c r="O50" s="65" t="s">
        <v>19</v>
      </c>
    </row>
    <row r="51" spans="1:15" ht="29.25" customHeight="1">
      <c r="A51" s="67" t="s">
        <v>120</v>
      </c>
      <c r="B51" s="119" t="s">
        <v>121</v>
      </c>
      <c r="C51" s="68" t="s">
        <v>122</v>
      </c>
      <c r="D51" s="69" t="s">
        <v>125</v>
      </c>
      <c r="E51" s="70">
        <v>45672</v>
      </c>
      <c r="F51" s="71">
        <v>45659</v>
      </c>
      <c r="G51" s="46"/>
      <c r="H51" s="37" t="s">
        <v>18</v>
      </c>
      <c r="I51" s="53">
        <v>280.3</v>
      </c>
      <c r="J51" s="54"/>
      <c r="K51" s="54"/>
      <c r="L51" s="54"/>
      <c r="M51" s="54"/>
      <c r="N51" s="38">
        <v>280.3</v>
      </c>
      <c r="O51" s="65" t="s">
        <v>19</v>
      </c>
    </row>
    <row r="52" spans="1:15" ht="27" customHeight="1">
      <c r="A52" s="67" t="s">
        <v>120</v>
      </c>
      <c r="B52" s="119" t="s">
        <v>121</v>
      </c>
      <c r="C52" s="68" t="s">
        <v>122</v>
      </c>
      <c r="D52" s="69" t="s">
        <v>126</v>
      </c>
      <c r="E52" s="70">
        <v>45672</v>
      </c>
      <c r="F52" s="71">
        <v>45659</v>
      </c>
      <c r="G52" s="46"/>
      <c r="H52" s="37" t="s">
        <v>18</v>
      </c>
      <c r="I52" s="53">
        <v>251.59</v>
      </c>
      <c r="J52" s="54"/>
      <c r="K52" s="54"/>
      <c r="L52" s="54"/>
      <c r="M52" s="54"/>
      <c r="N52" s="38">
        <v>251.59</v>
      </c>
      <c r="O52" s="65" t="s">
        <v>19</v>
      </c>
    </row>
    <row r="53" spans="1:15" ht="24" customHeight="1">
      <c r="A53" s="67" t="s">
        <v>120</v>
      </c>
      <c r="B53" s="119" t="s">
        <v>121</v>
      </c>
      <c r="C53" s="68" t="s">
        <v>122</v>
      </c>
      <c r="D53" s="69" t="s">
        <v>127</v>
      </c>
      <c r="E53" s="70">
        <v>45672</v>
      </c>
      <c r="F53" s="71">
        <v>45659</v>
      </c>
      <c r="G53" s="46"/>
      <c r="H53" s="37" t="s">
        <v>18</v>
      </c>
      <c r="I53" s="53">
        <v>68393.88</v>
      </c>
      <c r="J53" s="54"/>
      <c r="K53" s="54"/>
      <c r="L53" s="54"/>
      <c r="M53" s="54"/>
      <c r="N53" s="38">
        <v>68393.88</v>
      </c>
      <c r="O53" s="65" t="s">
        <v>19</v>
      </c>
    </row>
    <row r="54" spans="1:15" ht="27" customHeight="1">
      <c r="A54" s="67" t="s">
        <v>120</v>
      </c>
      <c r="B54" s="119" t="s">
        <v>121</v>
      </c>
      <c r="C54" s="68" t="s">
        <v>122</v>
      </c>
      <c r="D54" s="69" t="s">
        <v>128</v>
      </c>
      <c r="E54" s="70">
        <v>45672</v>
      </c>
      <c r="F54" s="71">
        <v>45659</v>
      </c>
      <c r="G54" s="46"/>
      <c r="H54" s="37" t="s">
        <v>18</v>
      </c>
      <c r="I54" s="53">
        <v>1600.96</v>
      </c>
      <c r="J54" s="54"/>
      <c r="K54" s="54"/>
      <c r="L54" s="54"/>
      <c r="M54" s="54"/>
      <c r="N54" s="38">
        <v>1600.96</v>
      </c>
      <c r="O54" s="65" t="s">
        <v>19</v>
      </c>
    </row>
    <row r="55" spans="1:15" ht="15.95" customHeight="1">
      <c r="A55" s="51" t="s">
        <v>129</v>
      </c>
      <c r="B55" s="41" t="s">
        <v>130</v>
      </c>
      <c r="C55" s="42" t="s">
        <v>131</v>
      </c>
      <c r="D55" s="55" t="s">
        <v>132</v>
      </c>
      <c r="E55" s="56">
        <v>45275</v>
      </c>
      <c r="F55" s="56">
        <v>45266</v>
      </c>
      <c r="G55" s="46"/>
      <c r="H55" s="37" t="s">
        <v>18</v>
      </c>
      <c r="I55" s="53"/>
      <c r="J55" s="53"/>
      <c r="K55" s="54"/>
      <c r="L55" s="54"/>
      <c r="M55" s="54">
        <v>39028.080000000002</v>
      </c>
      <c r="N55" s="38">
        <f t="shared" ref="N55:N101" si="1">SUM(I55:M55)</f>
        <v>39028.080000000002</v>
      </c>
      <c r="O55" s="65" t="s">
        <v>19</v>
      </c>
    </row>
    <row r="56" spans="1:15" ht="15.95" customHeight="1">
      <c r="A56" s="51" t="s">
        <v>133</v>
      </c>
      <c r="B56" s="41" t="s">
        <v>134</v>
      </c>
      <c r="C56" s="72" t="s">
        <v>135</v>
      </c>
      <c r="D56" s="55" t="s">
        <v>136</v>
      </c>
      <c r="E56" s="56">
        <v>45289</v>
      </c>
      <c r="F56" s="56">
        <v>45254</v>
      </c>
      <c r="G56" s="46"/>
      <c r="H56" s="37" t="s">
        <v>18</v>
      </c>
      <c r="I56" s="53"/>
      <c r="J56" s="54"/>
      <c r="K56" s="53"/>
      <c r="L56" s="53"/>
      <c r="M56" s="53">
        <v>31108</v>
      </c>
      <c r="N56" s="38">
        <f t="shared" si="1"/>
        <v>31108</v>
      </c>
      <c r="O56" s="65" t="s">
        <v>19</v>
      </c>
    </row>
    <row r="57" spans="1:15" ht="15.95" customHeight="1">
      <c r="A57" s="41" t="s">
        <v>137</v>
      </c>
      <c r="B57" s="41" t="s">
        <v>138</v>
      </c>
      <c r="C57" s="42" t="s">
        <v>139</v>
      </c>
      <c r="D57" s="55" t="s">
        <v>140</v>
      </c>
      <c r="E57" s="56">
        <v>45216</v>
      </c>
      <c r="F57" s="56">
        <v>45051</v>
      </c>
      <c r="G57" s="46"/>
      <c r="H57" s="37" t="s">
        <v>18</v>
      </c>
      <c r="I57" s="53"/>
      <c r="J57" s="54"/>
      <c r="K57" s="53"/>
      <c r="L57" s="53"/>
      <c r="M57" s="53">
        <v>29736</v>
      </c>
      <c r="N57" s="38">
        <f t="shared" si="1"/>
        <v>29736</v>
      </c>
      <c r="O57" s="65" t="s">
        <v>19</v>
      </c>
    </row>
    <row r="58" spans="1:15" ht="15.95" customHeight="1">
      <c r="A58" s="41" t="s">
        <v>137</v>
      </c>
      <c r="B58" s="41" t="s">
        <v>138</v>
      </c>
      <c r="C58" s="42" t="s">
        <v>139</v>
      </c>
      <c r="D58" s="55" t="s">
        <v>141</v>
      </c>
      <c r="E58" s="56">
        <v>45216</v>
      </c>
      <c r="F58" s="56">
        <v>45051</v>
      </c>
      <c r="G58" s="46"/>
      <c r="H58" s="37" t="s">
        <v>18</v>
      </c>
      <c r="I58" s="53"/>
      <c r="J58" s="54"/>
      <c r="K58" s="53"/>
      <c r="L58" s="53"/>
      <c r="M58" s="53">
        <v>8850</v>
      </c>
      <c r="N58" s="38">
        <f t="shared" si="1"/>
        <v>8850</v>
      </c>
      <c r="O58" s="65" t="s">
        <v>19</v>
      </c>
    </row>
    <row r="59" spans="1:15" ht="15.95" customHeight="1">
      <c r="A59" s="41" t="s">
        <v>137</v>
      </c>
      <c r="B59" s="41" t="s">
        <v>138</v>
      </c>
      <c r="C59" s="42" t="s">
        <v>139</v>
      </c>
      <c r="D59" s="55" t="s">
        <v>142</v>
      </c>
      <c r="E59" s="56">
        <v>45216</v>
      </c>
      <c r="F59" s="56">
        <v>45072</v>
      </c>
      <c r="G59" s="46"/>
      <c r="H59" s="37" t="s">
        <v>18</v>
      </c>
      <c r="I59" s="53"/>
      <c r="J59" s="54"/>
      <c r="K59" s="53"/>
      <c r="L59" s="53"/>
      <c r="M59" s="53">
        <v>6962</v>
      </c>
      <c r="N59" s="38">
        <f t="shared" si="1"/>
        <v>6962</v>
      </c>
      <c r="O59" s="65" t="s">
        <v>19</v>
      </c>
    </row>
    <row r="60" spans="1:15" ht="15.95" customHeight="1">
      <c r="A60" s="41" t="s">
        <v>143</v>
      </c>
      <c r="B60" s="41" t="s">
        <v>144</v>
      </c>
      <c r="C60" s="42" t="s">
        <v>139</v>
      </c>
      <c r="D60" s="55" t="s">
        <v>140</v>
      </c>
      <c r="E60" s="56">
        <v>45064</v>
      </c>
      <c r="F60" s="56">
        <v>45051</v>
      </c>
      <c r="G60" s="57"/>
      <c r="H60" s="37" t="s">
        <v>18</v>
      </c>
      <c r="I60" s="53"/>
      <c r="J60" s="54"/>
      <c r="K60" s="53"/>
      <c r="L60" s="53"/>
      <c r="M60" s="53">
        <v>29736</v>
      </c>
      <c r="N60" s="38">
        <f t="shared" si="1"/>
        <v>29736</v>
      </c>
      <c r="O60" s="65" t="s">
        <v>19</v>
      </c>
    </row>
    <row r="61" spans="1:15" ht="15.95" customHeight="1">
      <c r="A61" s="32" t="s">
        <v>143</v>
      </c>
      <c r="B61" s="32" t="s">
        <v>144</v>
      </c>
      <c r="C61" s="33" t="s">
        <v>139</v>
      </c>
      <c r="D61" s="34" t="s">
        <v>141</v>
      </c>
      <c r="E61" s="35">
        <v>45064</v>
      </c>
      <c r="F61" s="73">
        <v>45051</v>
      </c>
      <c r="G61" s="52"/>
      <c r="H61" s="37" t="s">
        <v>18</v>
      </c>
      <c r="I61" s="38"/>
      <c r="J61" s="39"/>
      <c r="K61" s="38"/>
      <c r="L61" s="38"/>
      <c r="M61" s="38">
        <v>8850</v>
      </c>
      <c r="N61" s="38">
        <f t="shared" si="1"/>
        <v>8850</v>
      </c>
      <c r="O61" s="65" t="s">
        <v>19</v>
      </c>
    </row>
    <row r="62" spans="1:15" ht="15.95" customHeight="1">
      <c r="A62" s="32" t="s">
        <v>145</v>
      </c>
      <c r="B62" s="32" t="s">
        <v>146</v>
      </c>
      <c r="C62" s="33" t="s">
        <v>147</v>
      </c>
      <c r="D62" s="34" t="s">
        <v>148</v>
      </c>
      <c r="E62" s="35">
        <v>45677</v>
      </c>
      <c r="F62" s="73">
        <v>45670</v>
      </c>
      <c r="G62" s="52"/>
      <c r="H62" s="37" t="s">
        <v>18</v>
      </c>
      <c r="I62" s="38">
        <v>183832.77</v>
      </c>
      <c r="J62" s="39"/>
      <c r="K62" s="38"/>
      <c r="L62" s="38"/>
      <c r="M62" s="38"/>
      <c r="N62" s="38">
        <f t="shared" si="1"/>
        <v>183832.77</v>
      </c>
      <c r="O62" s="65" t="s">
        <v>19</v>
      </c>
    </row>
    <row r="63" spans="1:15" ht="15.95" customHeight="1">
      <c r="A63" s="32" t="s">
        <v>149</v>
      </c>
      <c r="B63" s="32" t="s">
        <v>150</v>
      </c>
      <c r="C63" s="33" t="s">
        <v>151</v>
      </c>
      <c r="D63" s="34" t="s">
        <v>152</v>
      </c>
      <c r="E63" s="35">
        <v>45653</v>
      </c>
      <c r="F63" s="73">
        <v>45646</v>
      </c>
      <c r="G63" s="52"/>
      <c r="H63" s="37" t="s">
        <v>18</v>
      </c>
      <c r="I63" s="38">
        <v>53100</v>
      </c>
      <c r="J63" s="39"/>
      <c r="K63" s="38"/>
      <c r="L63" s="38"/>
      <c r="M63" s="38"/>
      <c r="N63" s="38">
        <f t="shared" si="1"/>
        <v>53100</v>
      </c>
      <c r="O63" s="65" t="s">
        <v>19</v>
      </c>
    </row>
    <row r="64" spans="1:15" ht="15.95" customHeight="1">
      <c r="A64" s="32" t="s">
        <v>153</v>
      </c>
      <c r="B64" s="32" t="s">
        <v>154</v>
      </c>
      <c r="C64" s="33" t="s">
        <v>155</v>
      </c>
      <c r="D64" s="34" t="s">
        <v>156</v>
      </c>
      <c r="E64" s="35">
        <v>45653</v>
      </c>
      <c r="F64" s="73">
        <v>45646</v>
      </c>
      <c r="G64" s="52"/>
      <c r="H64" s="37" t="s">
        <v>18</v>
      </c>
      <c r="I64" s="38">
        <v>180002.3</v>
      </c>
      <c r="J64" s="39"/>
      <c r="K64" s="38"/>
      <c r="L64" s="38"/>
      <c r="M64" s="38"/>
      <c r="N64" s="38">
        <f t="shared" si="1"/>
        <v>180002.3</v>
      </c>
      <c r="O64" s="65" t="s">
        <v>19</v>
      </c>
    </row>
    <row r="65" spans="1:15" ht="15.95" customHeight="1">
      <c r="A65" s="74" t="s">
        <v>157</v>
      </c>
      <c r="B65" s="41" t="s">
        <v>158</v>
      </c>
      <c r="C65" s="75" t="s">
        <v>159</v>
      </c>
      <c r="D65" s="55" t="s">
        <v>160</v>
      </c>
      <c r="E65" s="66">
        <v>45076</v>
      </c>
      <c r="F65" s="66">
        <v>45027</v>
      </c>
      <c r="G65" s="42"/>
      <c r="H65" s="37" t="s">
        <v>18</v>
      </c>
      <c r="I65" s="38"/>
      <c r="J65" s="39"/>
      <c r="K65" s="38"/>
      <c r="L65" s="38"/>
      <c r="M65" s="38">
        <v>9440</v>
      </c>
      <c r="N65" s="38">
        <f t="shared" si="1"/>
        <v>9440</v>
      </c>
      <c r="O65" s="65" t="s">
        <v>19</v>
      </c>
    </row>
    <row r="66" spans="1:15" ht="30" customHeight="1">
      <c r="A66" s="41" t="s">
        <v>161</v>
      </c>
      <c r="B66" s="117" t="s">
        <v>162</v>
      </c>
      <c r="C66" s="42" t="s">
        <v>163</v>
      </c>
      <c r="D66" s="43" t="s">
        <v>164</v>
      </c>
      <c r="E66" s="44">
        <v>45649</v>
      </c>
      <c r="F66" s="45">
        <v>45645</v>
      </c>
      <c r="G66" s="46"/>
      <c r="H66" s="37" t="s">
        <v>18</v>
      </c>
      <c r="I66" s="38">
        <v>1447622.91</v>
      </c>
      <c r="J66" s="39"/>
      <c r="K66" s="38"/>
      <c r="L66" s="38"/>
      <c r="M66" s="38"/>
      <c r="N66" s="38">
        <f t="shared" si="1"/>
        <v>1447622.91</v>
      </c>
      <c r="O66" s="65" t="s">
        <v>19</v>
      </c>
    </row>
    <row r="67" spans="1:15" ht="15.95" customHeight="1">
      <c r="A67" s="41" t="s">
        <v>165</v>
      </c>
      <c r="B67" s="41" t="s">
        <v>166</v>
      </c>
      <c r="C67" s="42" t="s">
        <v>167</v>
      </c>
      <c r="D67" s="43" t="s">
        <v>168</v>
      </c>
      <c r="E67" s="44">
        <v>45649</v>
      </c>
      <c r="F67" s="45">
        <v>45644</v>
      </c>
      <c r="G67" s="46"/>
      <c r="H67" s="37" t="s">
        <v>18</v>
      </c>
      <c r="I67" s="38">
        <v>60004.3</v>
      </c>
      <c r="J67" s="39"/>
      <c r="K67" s="38"/>
      <c r="L67" s="38"/>
      <c r="M67" s="38"/>
      <c r="N67" s="38">
        <f t="shared" si="1"/>
        <v>60004.3</v>
      </c>
      <c r="O67" s="65" t="s">
        <v>19</v>
      </c>
    </row>
    <row r="68" spans="1:15" ht="15.95" customHeight="1">
      <c r="A68" s="41" t="s">
        <v>169</v>
      </c>
      <c r="B68" s="41" t="s">
        <v>170</v>
      </c>
      <c r="C68" s="42" t="s">
        <v>171</v>
      </c>
      <c r="D68" s="43" t="s">
        <v>172</v>
      </c>
      <c r="E68" s="44">
        <v>45653</v>
      </c>
      <c r="F68" s="45">
        <v>45649</v>
      </c>
      <c r="G68" s="46"/>
      <c r="H68" s="37" t="s">
        <v>18</v>
      </c>
      <c r="I68" s="53">
        <v>44216.02</v>
      </c>
      <c r="J68" s="39"/>
      <c r="K68" s="38"/>
      <c r="L68" s="38"/>
      <c r="M68" s="38"/>
      <c r="N68" s="38">
        <f t="shared" si="1"/>
        <v>44216.02</v>
      </c>
      <c r="O68" s="65" t="s">
        <v>19</v>
      </c>
    </row>
    <row r="69" spans="1:15" ht="26.25" customHeight="1">
      <c r="A69" s="41" t="s">
        <v>173</v>
      </c>
      <c r="B69" s="117" t="s">
        <v>174</v>
      </c>
      <c r="C69" s="42" t="s">
        <v>175</v>
      </c>
      <c r="D69" s="43" t="s">
        <v>176</v>
      </c>
      <c r="E69" s="44">
        <v>45649</v>
      </c>
      <c r="F69" s="45">
        <v>45638</v>
      </c>
      <c r="G69" s="46"/>
      <c r="H69" s="37" t="s">
        <v>18</v>
      </c>
      <c r="I69" s="38">
        <v>250226.41</v>
      </c>
      <c r="J69" s="39"/>
      <c r="K69" s="38"/>
      <c r="L69" s="38"/>
      <c r="M69" s="38"/>
      <c r="N69" s="38">
        <f t="shared" si="1"/>
        <v>250226.41</v>
      </c>
      <c r="O69" s="65" t="s">
        <v>19</v>
      </c>
    </row>
    <row r="70" spans="1:15" ht="26.25" customHeight="1">
      <c r="A70" s="41" t="s">
        <v>173</v>
      </c>
      <c r="B70" s="117" t="s">
        <v>174</v>
      </c>
      <c r="C70" s="42" t="s">
        <v>175</v>
      </c>
      <c r="D70" s="43" t="s">
        <v>177</v>
      </c>
      <c r="E70" s="44">
        <v>45649</v>
      </c>
      <c r="F70" s="45">
        <v>45642</v>
      </c>
      <c r="G70" s="46"/>
      <c r="H70" s="37" t="s">
        <v>18</v>
      </c>
      <c r="I70" s="38">
        <v>246523.75</v>
      </c>
      <c r="J70" s="39"/>
      <c r="K70" s="38"/>
      <c r="L70" s="38"/>
      <c r="M70" s="38"/>
      <c r="N70" s="38">
        <f t="shared" si="1"/>
        <v>246523.75</v>
      </c>
      <c r="O70" s="65" t="s">
        <v>19</v>
      </c>
    </row>
    <row r="71" spans="1:15" ht="24" customHeight="1">
      <c r="A71" s="41" t="s">
        <v>173</v>
      </c>
      <c r="B71" s="117" t="s">
        <v>174</v>
      </c>
      <c r="C71" s="42" t="s">
        <v>175</v>
      </c>
      <c r="D71" s="43" t="s">
        <v>178</v>
      </c>
      <c r="E71" s="44">
        <v>45649</v>
      </c>
      <c r="F71" s="45">
        <v>45643</v>
      </c>
      <c r="G71" s="46"/>
      <c r="H71" s="37" t="s">
        <v>18</v>
      </c>
      <c r="I71" s="38">
        <v>209104.96</v>
      </c>
      <c r="J71" s="39"/>
      <c r="K71" s="38"/>
      <c r="L71" s="38"/>
      <c r="M71" s="38"/>
      <c r="N71" s="38">
        <f t="shared" si="1"/>
        <v>209104.96</v>
      </c>
      <c r="O71" s="65" t="s">
        <v>19</v>
      </c>
    </row>
    <row r="72" spans="1:15" ht="23.25" customHeight="1">
      <c r="A72" s="41" t="s">
        <v>173</v>
      </c>
      <c r="B72" s="117" t="s">
        <v>174</v>
      </c>
      <c r="C72" s="42" t="s">
        <v>175</v>
      </c>
      <c r="D72" s="43" t="s">
        <v>179</v>
      </c>
      <c r="E72" s="44">
        <v>45649</v>
      </c>
      <c r="F72" s="45">
        <v>45644</v>
      </c>
      <c r="G72" s="46"/>
      <c r="H72" s="37" t="s">
        <v>18</v>
      </c>
      <c r="I72" s="38">
        <v>370213.2</v>
      </c>
      <c r="J72" s="39"/>
      <c r="K72" s="38"/>
      <c r="L72" s="38"/>
      <c r="M72" s="38"/>
      <c r="N72" s="38">
        <f t="shared" si="1"/>
        <v>370213.2</v>
      </c>
      <c r="O72" s="65" t="s">
        <v>19</v>
      </c>
    </row>
    <row r="73" spans="1:15" ht="24.75" customHeight="1">
      <c r="A73" s="41" t="s">
        <v>173</v>
      </c>
      <c r="B73" s="117" t="s">
        <v>174</v>
      </c>
      <c r="C73" s="42" t="s">
        <v>175</v>
      </c>
      <c r="D73" s="43" t="s">
        <v>180</v>
      </c>
      <c r="E73" s="44">
        <v>45649</v>
      </c>
      <c r="F73" s="45">
        <v>45645</v>
      </c>
      <c r="G73" s="46"/>
      <c r="H73" s="37" t="s">
        <v>18</v>
      </c>
      <c r="I73" s="38">
        <v>323931.67</v>
      </c>
      <c r="J73" s="39"/>
      <c r="K73" s="38"/>
      <c r="L73" s="38"/>
      <c r="M73" s="38"/>
      <c r="N73" s="38">
        <f t="shared" si="1"/>
        <v>323931.67</v>
      </c>
      <c r="O73" s="65" t="s">
        <v>19</v>
      </c>
    </row>
    <row r="74" spans="1:15" ht="26.25" customHeight="1">
      <c r="A74" s="41" t="s">
        <v>181</v>
      </c>
      <c r="B74" s="117" t="s">
        <v>182</v>
      </c>
      <c r="C74" s="42" t="s">
        <v>183</v>
      </c>
      <c r="D74" s="43" t="s">
        <v>184</v>
      </c>
      <c r="E74" s="44">
        <v>45653</v>
      </c>
      <c r="F74" s="45">
        <v>45645</v>
      </c>
      <c r="G74" s="46"/>
      <c r="H74" s="37" t="s">
        <v>18</v>
      </c>
      <c r="I74" s="38">
        <v>232530.8</v>
      </c>
      <c r="J74" s="39"/>
      <c r="K74" s="38"/>
      <c r="L74" s="38"/>
      <c r="M74" s="38"/>
      <c r="N74" s="38">
        <f t="shared" si="1"/>
        <v>232530.8</v>
      </c>
      <c r="O74" s="65" t="s">
        <v>19</v>
      </c>
    </row>
    <row r="75" spans="1:15" ht="15.95" customHeight="1">
      <c r="A75" s="41" t="s">
        <v>185</v>
      </c>
      <c r="B75" s="41" t="s">
        <v>186</v>
      </c>
      <c r="C75" s="42" t="s">
        <v>187</v>
      </c>
      <c r="D75" s="55" t="s">
        <v>188</v>
      </c>
      <c r="E75" s="66">
        <v>44988</v>
      </c>
      <c r="F75" s="66">
        <v>44936</v>
      </c>
      <c r="G75" s="42"/>
      <c r="H75" s="76" t="s">
        <v>18</v>
      </c>
      <c r="I75" s="53"/>
      <c r="J75" s="54"/>
      <c r="K75" s="54"/>
      <c r="L75" s="54"/>
      <c r="M75" s="54">
        <v>65000</v>
      </c>
      <c r="N75" s="38">
        <f t="shared" si="1"/>
        <v>65000</v>
      </c>
      <c r="O75" s="65" t="s">
        <v>19</v>
      </c>
    </row>
    <row r="76" spans="1:15" ht="27.75" customHeight="1">
      <c r="A76" s="51" t="s">
        <v>185</v>
      </c>
      <c r="B76" s="117" t="s">
        <v>189</v>
      </c>
      <c r="C76" s="42" t="s">
        <v>187</v>
      </c>
      <c r="D76" s="55" t="s">
        <v>190</v>
      </c>
      <c r="E76" s="56">
        <v>45289</v>
      </c>
      <c r="F76" s="56">
        <v>44965</v>
      </c>
      <c r="G76" s="42"/>
      <c r="H76" s="76" t="s">
        <v>18</v>
      </c>
      <c r="I76" s="53"/>
      <c r="J76" s="54"/>
      <c r="K76" s="54"/>
      <c r="L76" s="54"/>
      <c r="M76" s="53">
        <v>65000</v>
      </c>
      <c r="N76" s="38">
        <f t="shared" si="1"/>
        <v>65000</v>
      </c>
      <c r="O76" s="65" t="s">
        <v>67</v>
      </c>
    </row>
    <row r="77" spans="1:15" ht="30.75" customHeight="1">
      <c r="A77" s="51" t="s">
        <v>185</v>
      </c>
      <c r="B77" s="117" t="s">
        <v>191</v>
      </c>
      <c r="C77" s="42" t="s">
        <v>187</v>
      </c>
      <c r="D77" s="55" t="s">
        <v>192</v>
      </c>
      <c r="E77" s="56">
        <v>45289</v>
      </c>
      <c r="F77" s="56">
        <v>44993</v>
      </c>
      <c r="G77" s="42"/>
      <c r="H77" s="76" t="s">
        <v>18</v>
      </c>
      <c r="I77" s="53"/>
      <c r="J77" s="54"/>
      <c r="K77" s="54"/>
      <c r="L77" s="54"/>
      <c r="M77" s="53">
        <v>65000</v>
      </c>
      <c r="N77" s="38">
        <f t="shared" si="1"/>
        <v>65000</v>
      </c>
      <c r="O77" s="65" t="s">
        <v>67</v>
      </c>
    </row>
    <row r="78" spans="1:15" ht="28.5" customHeight="1">
      <c r="A78" s="51" t="s">
        <v>185</v>
      </c>
      <c r="B78" s="117" t="s">
        <v>193</v>
      </c>
      <c r="C78" s="42" t="s">
        <v>187</v>
      </c>
      <c r="D78" s="55" t="s">
        <v>194</v>
      </c>
      <c r="E78" s="56">
        <v>45289</v>
      </c>
      <c r="F78" s="56">
        <v>45027</v>
      </c>
      <c r="G78" s="42"/>
      <c r="H78" s="76" t="s">
        <v>18</v>
      </c>
      <c r="I78" s="53"/>
      <c r="J78" s="54"/>
      <c r="K78" s="54"/>
      <c r="L78" s="54"/>
      <c r="M78" s="53">
        <v>65000</v>
      </c>
      <c r="N78" s="38">
        <f t="shared" si="1"/>
        <v>65000</v>
      </c>
      <c r="O78" s="65" t="s">
        <v>67</v>
      </c>
    </row>
    <row r="79" spans="1:15" ht="23.25" customHeight="1">
      <c r="A79" s="51" t="s">
        <v>185</v>
      </c>
      <c r="B79" s="117" t="s">
        <v>195</v>
      </c>
      <c r="C79" s="42" t="s">
        <v>187</v>
      </c>
      <c r="D79" s="55" t="s">
        <v>196</v>
      </c>
      <c r="E79" s="56">
        <v>45289</v>
      </c>
      <c r="F79" s="56">
        <v>45054</v>
      </c>
      <c r="G79" s="42"/>
      <c r="H79" s="76" t="s">
        <v>18</v>
      </c>
      <c r="I79" s="53"/>
      <c r="J79" s="54"/>
      <c r="K79" s="54"/>
      <c r="L79" s="54"/>
      <c r="M79" s="53">
        <v>65000</v>
      </c>
      <c r="N79" s="38">
        <f t="shared" si="1"/>
        <v>65000</v>
      </c>
      <c r="O79" s="65" t="s">
        <v>67</v>
      </c>
    </row>
    <row r="80" spans="1:15" ht="23.25" customHeight="1">
      <c r="A80" s="51" t="s">
        <v>185</v>
      </c>
      <c r="B80" s="117" t="s">
        <v>197</v>
      </c>
      <c r="C80" s="42" t="s">
        <v>187</v>
      </c>
      <c r="D80" s="55" t="s">
        <v>198</v>
      </c>
      <c r="E80" s="56">
        <v>45289</v>
      </c>
      <c r="F80" s="56">
        <v>45082</v>
      </c>
      <c r="G80" s="42"/>
      <c r="H80" s="76" t="s">
        <v>18</v>
      </c>
      <c r="I80" s="53"/>
      <c r="J80" s="54"/>
      <c r="K80" s="54"/>
      <c r="L80" s="54"/>
      <c r="M80" s="53">
        <v>65000</v>
      </c>
      <c r="N80" s="38">
        <f t="shared" si="1"/>
        <v>65000</v>
      </c>
      <c r="O80" s="65" t="s">
        <v>67</v>
      </c>
    </row>
    <row r="81" spans="1:15" ht="25.5" customHeight="1">
      <c r="A81" s="51" t="s">
        <v>185</v>
      </c>
      <c r="B81" s="117" t="s">
        <v>199</v>
      </c>
      <c r="C81" s="42" t="s">
        <v>187</v>
      </c>
      <c r="D81" s="55" t="s">
        <v>200</v>
      </c>
      <c r="E81" s="56">
        <v>45289</v>
      </c>
      <c r="F81" s="56">
        <v>45117</v>
      </c>
      <c r="G81" s="42"/>
      <c r="H81" s="76" t="s">
        <v>18</v>
      </c>
      <c r="I81" s="53"/>
      <c r="J81" s="54"/>
      <c r="K81" s="54"/>
      <c r="L81" s="54"/>
      <c r="M81" s="53">
        <v>65000</v>
      </c>
      <c r="N81" s="38">
        <f t="shared" si="1"/>
        <v>65000</v>
      </c>
      <c r="O81" s="65" t="s">
        <v>67</v>
      </c>
    </row>
    <row r="82" spans="1:15" ht="27.75" customHeight="1">
      <c r="A82" s="51" t="s">
        <v>185</v>
      </c>
      <c r="B82" s="117" t="s">
        <v>201</v>
      </c>
      <c r="C82" s="42" t="s">
        <v>187</v>
      </c>
      <c r="D82" s="55" t="s">
        <v>202</v>
      </c>
      <c r="E82" s="56">
        <v>45289</v>
      </c>
      <c r="F82" s="56">
        <v>45145</v>
      </c>
      <c r="G82" s="42"/>
      <c r="H82" s="76" t="s">
        <v>18</v>
      </c>
      <c r="I82" s="53"/>
      <c r="J82" s="54"/>
      <c r="K82" s="54"/>
      <c r="L82" s="54"/>
      <c r="M82" s="53">
        <v>65000</v>
      </c>
      <c r="N82" s="38">
        <f t="shared" si="1"/>
        <v>65000</v>
      </c>
      <c r="O82" s="65" t="s">
        <v>67</v>
      </c>
    </row>
    <row r="83" spans="1:15" ht="35.25" customHeight="1">
      <c r="A83" s="51" t="s">
        <v>185</v>
      </c>
      <c r="B83" s="117" t="s">
        <v>203</v>
      </c>
      <c r="C83" s="42" t="s">
        <v>187</v>
      </c>
      <c r="D83" s="55" t="s">
        <v>204</v>
      </c>
      <c r="E83" s="56">
        <v>45289</v>
      </c>
      <c r="F83" s="56">
        <v>45189</v>
      </c>
      <c r="G83" s="42"/>
      <c r="H83" s="76" t="s">
        <v>18</v>
      </c>
      <c r="I83" s="53"/>
      <c r="J83" s="54"/>
      <c r="K83" s="54"/>
      <c r="L83" s="54"/>
      <c r="M83" s="53">
        <v>65000</v>
      </c>
      <c r="N83" s="38">
        <f t="shared" si="1"/>
        <v>65000</v>
      </c>
      <c r="O83" s="65" t="s">
        <v>67</v>
      </c>
    </row>
    <row r="84" spans="1:15" ht="29.25" customHeight="1">
      <c r="A84" s="51" t="s">
        <v>185</v>
      </c>
      <c r="B84" s="117" t="s">
        <v>205</v>
      </c>
      <c r="C84" s="42" t="s">
        <v>187</v>
      </c>
      <c r="D84" s="55" t="s">
        <v>206</v>
      </c>
      <c r="E84" s="56">
        <v>45289</v>
      </c>
      <c r="F84" s="56">
        <v>45215</v>
      </c>
      <c r="G84" s="42"/>
      <c r="H84" s="76" t="s">
        <v>18</v>
      </c>
      <c r="I84" s="53"/>
      <c r="J84" s="54"/>
      <c r="K84" s="54"/>
      <c r="L84" s="54"/>
      <c r="M84" s="53">
        <v>65000</v>
      </c>
      <c r="N84" s="38">
        <f t="shared" si="1"/>
        <v>65000</v>
      </c>
      <c r="O84" s="65" t="s">
        <v>67</v>
      </c>
    </row>
    <row r="85" spans="1:15" ht="35.25" customHeight="1">
      <c r="A85" s="51" t="s">
        <v>185</v>
      </c>
      <c r="B85" s="117" t="s">
        <v>207</v>
      </c>
      <c r="C85" s="42" t="s">
        <v>187</v>
      </c>
      <c r="D85" s="55" t="s">
        <v>208</v>
      </c>
      <c r="E85" s="56">
        <v>45289</v>
      </c>
      <c r="F85" s="56">
        <v>45231</v>
      </c>
      <c r="G85" s="42"/>
      <c r="H85" s="76" t="s">
        <v>18</v>
      </c>
      <c r="I85" s="53"/>
      <c r="J85" s="54"/>
      <c r="K85" s="54"/>
      <c r="L85" s="54"/>
      <c r="M85" s="53">
        <v>65000</v>
      </c>
      <c r="N85" s="38">
        <f t="shared" si="1"/>
        <v>65000</v>
      </c>
      <c r="O85" s="65" t="s">
        <v>67</v>
      </c>
    </row>
    <row r="86" spans="1:15" ht="26.25" customHeight="1">
      <c r="A86" s="51" t="s">
        <v>185</v>
      </c>
      <c r="B86" s="117" t="s">
        <v>209</v>
      </c>
      <c r="C86" s="42" t="s">
        <v>187</v>
      </c>
      <c r="D86" s="55" t="s">
        <v>210</v>
      </c>
      <c r="E86" s="56">
        <v>45289</v>
      </c>
      <c r="F86" s="56">
        <v>45261</v>
      </c>
      <c r="G86" s="42"/>
      <c r="H86" s="76" t="s">
        <v>18</v>
      </c>
      <c r="I86" s="53"/>
      <c r="J86" s="54"/>
      <c r="K86" s="54"/>
      <c r="L86" s="54"/>
      <c r="M86" s="53">
        <v>65000</v>
      </c>
      <c r="N86" s="38">
        <f t="shared" si="1"/>
        <v>65000</v>
      </c>
      <c r="O86" s="65" t="s">
        <v>67</v>
      </c>
    </row>
    <row r="87" spans="1:15" ht="15.95" customHeight="1">
      <c r="A87" s="60" t="s">
        <v>211</v>
      </c>
      <c r="B87" s="58" t="s">
        <v>212</v>
      </c>
      <c r="C87" s="42" t="s">
        <v>213</v>
      </c>
      <c r="D87" s="55" t="s">
        <v>214</v>
      </c>
      <c r="E87" s="56" t="s">
        <v>215</v>
      </c>
      <c r="F87" s="56" t="s">
        <v>216</v>
      </c>
      <c r="G87" s="57" t="s">
        <v>93</v>
      </c>
      <c r="H87" s="76" t="s">
        <v>18</v>
      </c>
      <c r="I87" s="54"/>
      <c r="J87" s="54"/>
      <c r="K87" s="54"/>
      <c r="L87" s="54"/>
      <c r="M87" s="54">
        <v>41005</v>
      </c>
      <c r="N87" s="38">
        <f t="shared" si="1"/>
        <v>41005</v>
      </c>
      <c r="O87" s="65" t="s">
        <v>19</v>
      </c>
    </row>
    <row r="88" spans="1:15" ht="15.95" customHeight="1">
      <c r="A88" s="60" t="s">
        <v>217</v>
      </c>
      <c r="B88" s="58" t="s">
        <v>218</v>
      </c>
      <c r="C88" s="42" t="s">
        <v>219</v>
      </c>
      <c r="D88" s="55" t="s">
        <v>220</v>
      </c>
      <c r="E88" s="56">
        <v>45684</v>
      </c>
      <c r="F88" s="56">
        <v>45680</v>
      </c>
      <c r="G88" s="57"/>
      <c r="H88" s="76" t="s">
        <v>18</v>
      </c>
      <c r="I88" s="54">
        <v>4118897.41</v>
      </c>
      <c r="J88" s="54"/>
      <c r="K88" s="54"/>
      <c r="L88" s="54"/>
      <c r="M88" s="54">
        <v>0</v>
      </c>
      <c r="N88" s="38">
        <f t="shared" si="1"/>
        <v>4118897.41</v>
      </c>
      <c r="O88" s="65" t="s">
        <v>19</v>
      </c>
    </row>
    <row r="89" spans="1:15" ht="15.95" customHeight="1">
      <c r="A89" s="60" t="s">
        <v>221</v>
      </c>
      <c r="B89" s="58" t="s">
        <v>222</v>
      </c>
      <c r="C89" s="42" t="s">
        <v>223</v>
      </c>
      <c r="D89" s="55" t="s">
        <v>224</v>
      </c>
      <c r="E89" s="56" t="s">
        <v>225</v>
      </c>
      <c r="F89" s="56" t="s">
        <v>226</v>
      </c>
      <c r="G89" s="42"/>
      <c r="H89" s="76" t="s">
        <v>18</v>
      </c>
      <c r="I89" s="54"/>
      <c r="J89" s="54"/>
      <c r="K89" s="54"/>
      <c r="L89" s="54"/>
      <c r="M89" s="54">
        <v>162840</v>
      </c>
      <c r="N89" s="38">
        <f t="shared" si="1"/>
        <v>162840</v>
      </c>
      <c r="O89" s="65" t="s">
        <v>19</v>
      </c>
    </row>
    <row r="90" spans="1:15" ht="15.95" customHeight="1">
      <c r="A90" s="60" t="s">
        <v>227</v>
      </c>
      <c r="B90" s="58" t="s">
        <v>228</v>
      </c>
      <c r="C90" s="42" t="s">
        <v>229</v>
      </c>
      <c r="D90" s="55" t="s">
        <v>230</v>
      </c>
      <c r="E90" s="56">
        <v>45653</v>
      </c>
      <c r="F90" s="56">
        <v>45645</v>
      </c>
      <c r="G90" s="57"/>
      <c r="H90" s="76" t="s">
        <v>18</v>
      </c>
      <c r="I90" s="54">
        <v>41971.83</v>
      </c>
      <c r="J90" s="54"/>
      <c r="K90" s="54"/>
      <c r="L90" s="54"/>
      <c r="M90" s="54"/>
      <c r="N90" s="38">
        <f t="shared" si="1"/>
        <v>41971.83</v>
      </c>
      <c r="O90" s="65" t="s">
        <v>67</v>
      </c>
    </row>
    <row r="91" spans="1:15" ht="15.95" customHeight="1">
      <c r="A91" s="51" t="s">
        <v>231</v>
      </c>
      <c r="B91" s="41" t="s">
        <v>232</v>
      </c>
      <c r="C91" s="42" t="s">
        <v>233</v>
      </c>
      <c r="D91" s="55" t="s">
        <v>234</v>
      </c>
      <c r="E91" s="56">
        <v>45291</v>
      </c>
      <c r="F91" s="56">
        <v>45139</v>
      </c>
      <c r="G91" s="46"/>
      <c r="H91" s="76" t="s">
        <v>18</v>
      </c>
      <c r="I91" s="53"/>
      <c r="J91" s="54"/>
      <c r="K91" s="54"/>
      <c r="L91" s="54"/>
      <c r="M91" s="54">
        <v>81800.009999999995</v>
      </c>
      <c r="N91" s="38">
        <f t="shared" si="1"/>
        <v>81800.009999999995</v>
      </c>
      <c r="O91" s="65" t="s">
        <v>67</v>
      </c>
    </row>
    <row r="92" spans="1:15" ht="15.95" customHeight="1">
      <c r="A92" s="51" t="s">
        <v>231</v>
      </c>
      <c r="B92" s="41" t="s">
        <v>235</v>
      </c>
      <c r="C92" s="42" t="s">
        <v>233</v>
      </c>
      <c r="D92" s="55" t="s">
        <v>236</v>
      </c>
      <c r="E92" s="56">
        <v>45291</v>
      </c>
      <c r="F92" s="56">
        <v>45170</v>
      </c>
      <c r="G92" s="46"/>
      <c r="H92" s="76" t="s">
        <v>18</v>
      </c>
      <c r="I92" s="53"/>
      <c r="J92" s="54"/>
      <c r="K92" s="54"/>
      <c r="L92" s="54"/>
      <c r="M92" s="54">
        <v>75800.100000000006</v>
      </c>
      <c r="N92" s="38">
        <f t="shared" si="1"/>
        <v>75800.100000000006</v>
      </c>
      <c r="O92" s="65" t="s">
        <v>67</v>
      </c>
    </row>
    <row r="93" spans="1:15" ht="15.95" customHeight="1">
      <c r="A93" s="51" t="s">
        <v>231</v>
      </c>
      <c r="B93" s="41" t="s">
        <v>237</v>
      </c>
      <c r="C93" s="42" t="s">
        <v>233</v>
      </c>
      <c r="D93" s="55" t="s">
        <v>238</v>
      </c>
      <c r="E93" s="56">
        <v>45291</v>
      </c>
      <c r="F93" s="56">
        <v>45200</v>
      </c>
      <c r="G93" s="46"/>
      <c r="H93" s="76" t="s">
        <v>18</v>
      </c>
      <c r="I93" s="53"/>
      <c r="J93" s="54"/>
      <c r="K93" s="54"/>
      <c r="L93" s="54"/>
      <c r="M93" s="54">
        <v>76900.08</v>
      </c>
      <c r="N93" s="38">
        <f t="shared" si="1"/>
        <v>76900.08</v>
      </c>
      <c r="O93" s="65" t="s">
        <v>67</v>
      </c>
    </row>
    <row r="94" spans="1:15" ht="15.95" customHeight="1">
      <c r="A94" s="51" t="s">
        <v>231</v>
      </c>
      <c r="B94" s="41" t="s">
        <v>239</v>
      </c>
      <c r="C94" s="42" t="s">
        <v>233</v>
      </c>
      <c r="D94" s="55" t="s">
        <v>240</v>
      </c>
      <c r="E94" s="56">
        <v>45291</v>
      </c>
      <c r="F94" s="56">
        <v>45231</v>
      </c>
      <c r="G94" s="46"/>
      <c r="H94" s="76" t="s">
        <v>18</v>
      </c>
      <c r="I94" s="53"/>
      <c r="J94" s="54"/>
      <c r="K94" s="54"/>
      <c r="L94" s="54"/>
      <c r="M94" s="54">
        <v>87700.08</v>
      </c>
      <c r="N94" s="38">
        <f t="shared" si="1"/>
        <v>87700.08</v>
      </c>
      <c r="O94" s="65" t="s">
        <v>67</v>
      </c>
    </row>
    <row r="95" spans="1:15" ht="15.95" customHeight="1">
      <c r="A95" s="51" t="s">
        <v>231</v>
      </c>
      <c r="B95" s="41" t="s">
        <v>241</v>
      </c>
      <c r="C95" s="42" t="s">
        <v>233</v>
      </c>
      <c r="D95" s="55" t="s">
        <v>242</v>
      </c>
      <c r="E95" s="56">
        <v>45291</v>
      </c>
      <c r="F95" s="56">
        <v>45261</v>
      </c>
      <c r="G95" s="46"/>
      <c r="H95" s="76" t="s">
        <v>18</v>
      </c>
      <c r="I95" s="53"/>
      <c r="J95" s="54"/>
      <c r="K95" s="54"/>
      <c r="L95" s="54"/>
      <c r="M95" s="54">
        <v>87700.08</v>
      </c>
      <c r="N95" s="53">
        <f t="shared" si="1"/>
        <v>87700.08</v>
      </c>
      <c r="O95" s="65" t="s">
        <v>67</v>
      </c>
    </row>
    <row r="96" spans="1:15" ht="28.5" customHeight="1">
      <c r="A96" s="51" t="s">
        <v>243</v>
      </c>
      <c r="B96" s="117" t="s">
        <v>244</v>
      </c>
      <c r="C96" s="42" t="s">
        <v>245</v>
      </c>
      <c r="D96" s="55" t="s">
        <v>246</v>
      </c>
      <c r="E96" s="56">
        <v>45680</v>
      </c>
      <c r="F96" s="56">
        <v>45643</v>
      </c>
      <c r="G96" s="46"/>
      <c r="H96" s="76" t="s">
        <v>18</v>
      </c>
      <c r="I96" s="53">
        <v>362096.95</v>
      </c>
      <c r="J96" s="54"/>
      <c r="K96" s="54"/>
      <c r="L96" s="54"/>
      <c r="M96" s="54"/>
      <c r="N96" s="53">
        <f t="shared" si="1"/>
        <v>362096.95</v>
      </c>
      <c r="O96" s="65" t="s">
        <v>67</v>
      </c>
    </row>
    <row r="97" spans="1:15" ht="26.25" customHeight="1">
      <c r="A97" s="41" t="s">
        <v>247</v>
      </c>
      <c r="B97" s="41" t="s">
        <v>248</v>
      </c>
      <c r="C97" s="42" t="s">
        <v>249</v>
      </c>
      <c r="D97" s="43" t="s">
        <v>250</v>
      </c>
      <c r="E97" s="44">
        <v>45653</v>
      </c>
      <c r="F97" s="45">
        <v>45498</v>
      </c>
      <c r="G97" s="46"/>
      <c r="H97" s="76" t="s">
        <v>18</v>
      </c>
      <c r="I97" s="53">
        <v>4537006.7300000004</v>
      </c>
      <c r="J97" s="54"/>
      <c r="K97" s="54"/>
      <c r="L97" s="54"/>
      <c r="M97" s="54"/>
      <c r="N97" s="53">
        <f t="shared" si="1"/>
        <v>4537006.7300000004</v>
      </c>
      <c r="O97" s="65" t="s">
        <v>67</v>
      </c>
    </row>
    <row r="98" spans="1:15" ht="36" customHeight="1">
      <c r="A98" s="77" t="s">
        <v>251</v>
      </c>
      <c r="B98" s="118" t="s">
        <v>252</v>
      </c>
      <c r="C98" s="78" t="s">
        <v>249</v>
      </c>
      <c r="D98" s="79" t="s">
        <v>253</v>
      </c>
      <c r="E98" s="80">
        <v>45677</v>
      </c>
      <c r="F98" s="81">
        <v>45652</v>
      </c>
      <c r="G98" s="82"/>
      <c r="H98" s="76" t="s">
        <v>18</v>
      </c>
      <c r="I98" s="83">
        <v>193334.88</v>
      </c>
      <c r="J98" s="54"/>
      <c r="K98" s="54"/>
      <c r="L98" s="54"/>
      <c r="M98" s="54"/>
      <c r="N98" s="53">
        <f t="shared" si="1"/>
        <v>193334.88</v>
      </c>
      <c r="O98" s="65" t="s">
        <v>67</v>
      </c>
    </row>
    <row r="99" spans="1:15" ht="15.95" customHeight="1">
      <c r="A99" s="77" t="s">
        <v>251</v>
      </c>
      <c r="B99" s="77" t="s">
        <v>254</v>
      </c>
      <c r="C99" s="78" t="s">
        <v>249</v>
      </c>
      <c r="D99" s="79" t="s">
        <v>255</v>
      </c>
      <c r="E99" s="80">
        <v>45688</v>
      </c>
      <c r="F99" s="81">
        <v>45646</v>
      </c>
      <c r="G99" s="82"/>
      <c r="H99" s="76" t="s">
        <v>18</v>
      </c>
      <c r="I99" s="83">
        <v>322647.90999999997</v>
      </c>
      <c r="J99" s="54"/>
      <c r="K99" s="54"/>
      <c r="L99" s="54"/>
      <c r="M99" s="54"/>
      <c r="N99" s="53">
        <f t="shared" si="1"/>
        <v>322647.90999999997</v>
      </c>
      <c r="O99" s="65" t="s">
        <v>67</v>
      </c>
    </row>
    <row r="100" spans="1:15" ht="15.95" customHeight="1">
      <c r="A100" s="77" t="s">
        <v>251</v>
      </c>
      <c r="B100" s="77" t="s">
        <v>254</v>
      </c>
      <c r="C100" s="78" t="s">
        <v>249</v>
      </c>
      <c r="D100" s="79" t="s">
        <v>256</v>
      </c>
      <c r="E100" s="80">
        <v>45688</v>
      </c>
      <c r="F100" s="81">
        <v>45646</v>
      </c>
      <c r="G100" s="82"/>
      <c r="H100" s="76" t="s">
        <v>18</v>
      </c>
      <c r="I100" s="83">
        <v>29969.35</v>
      </c>
      <c r="J100" s="54"/>
      <c r="K100" s="54"/>
      <c r="L100" s="54"/>
      <c r="M100" s="54"/>
      <c r="N100" s="53">
        <f t="shared" si="1"/>
        <v>29969.35</v>
      </c>
      <c r="O100" s="65" t="s">
        <v>67</v>
      </c>
    </row>
    <row r="101" spans="1:15" ht="15.95" customHeight="1">
      <c r="A101" s="41" t="s">
        <v>257</v>
      </c>
      <c r="B101" s="41" t="s">
        <v>258</v>
      </c>
      <c r="C101" s="42" t="s">
        <v>259</v>
      </c>
      <c r="D101" s="84" t="s">
        <v>260</v>
      </c>
      <c r="E101" s="44">
        <v>45653</v>
      </c>
      <c r="F101" s="45">
        <v>45645</v>
      </c>
      <c r="G101" s="46"/>
      <c r="H101" s="76" t="s">
        <v>18</v>
      </c>
      <c r="I101" s="53">
        <v>139476</v>
      </c>
      <c r="J101" s="54"/>
      <c r="K101" s="54"/>
      <c r="L101" s="54"/>
      <c r="M101" s="54"/>
      <c r="N101" s="53">
        <f t="shared" si="1"/>
        <v>139476</v>
      </c>
      <c r="O101" s="65" t="s">
        <v>67</v>
      </c>
    </row>
    <row r="102" spans="1:15" ht="15.95" customHeight="1">
      <c r="A102" s="85" t="s">
        <v>261</v>
      </c>
      <c r="B102" s="85" t="s">
        <v>261</v>
      </c>
      <c r="C102" s="86" t="s">
        <v>18</v>
      </c>
      <c r="D102" s="87" t="s">
        <v>262</v>
      </c>
      <c r="E102" s="88" t="s">
        <v>263</v>
      </c>
      <c r="F102" s="88" t="s">
        <v>263</v>
      </c>
      <c r="G102" s="86" t="s">
        <v>263</v>
      </c>
      <c r="H102" s="89" t="s">
        <v>18</v>
      </c>
      <c r="I102" s="90">
        <f>+[1]NOTARIZACIONES!E14</f>
        <v>111000</v>
      </c>
      <c r="J102" s="91"/>
      <c r="K102" s="91"/>
      <c r="L102" s="91"/>
      <c r="M102" s="91"/>
      <c r="N102" s="92">
        <f>SUM(I102:M102)</f>
        <v>111000</v>
      </c>
      <c r="O102" s="93" t="s">
        <v>67</v>
      </c>
    </row>
    <row r="103" spans="1:15" ht="15.95" customHeight="1">
      <c r="A103" s="94" t="s">
        <v>264</v>
      </c>
      <c r="B103" s="94" t="s">
        <v>265</v>
      </c>
      <c r="C103" s="93" t="s">
        <v>18</v>
      </c>
      <c r="D103" s="95" t="s">
        <v>266</v>
      </c>
      <c r="E103" s="96" t="s">
        <v>263</v>
      </c>
      <c r="F103" s="96" t="s">
        <v>263</v>
      </c>
      <c r="G103" s="93" t="s">
        <v>263</v>
      </c>
      <c r="H103" s="95" t="s">
        <v>18</v>
      </c>
      <c r="I103" s="97">
        <f>+[1]INDEMNIZACIONES!K229</f>
        <v>11284255.579999998</v>
      </c>
      <c r="J103" s="94"/>
      <c r="K103" s="94"/>
      <c r="L103" s="97">
        <v>0</v>
      </c>
      <c r="M103" s="94"/>
      <c r="N103" s="97">
        <f>SUM(I103:M103)</f>
        <v>11284255.579999998</v>
      </c>
      <c r="O103" s="93" t="s">
        <v>19</v>
      </c>
    </row>
    <row r="104" spans="1:15" ht="15.95" customHeight="1">
      <c r="A104" s="67" t="s">
        <v>267</v>
      </c>
      <c r="B104" s="98" t="s">
        <v>268</v>
      </c>
      <c r="C104" s="93" t="s">
        <v>18</v>
      </c>
      <c r="D104" s="99" t="s">
        <v>266</v>
      </c>
      <c r="E104" s="96" t="s">
        <v>263</v>
      </c>
      <c r="F104" s="96" t="s">
        <v>263</v>
      </c>
      <c r="G104" s="93" t="s">
        <v>263</v>
      </c>
      <c r="H104" s="100" t="s">
        <v>18</v>
      </c>
      <c r="I104" s="97"/>
      <c r="J104" s="97"/>
      <c r="K104" s="97"/>
      <c r="L104" s="97"/>
      <c r="M104" s="101">
        <f>+[1]HONORARIOS!E21</f>
        <v>25545000</v>
      </c>
      <c r="N104" s="102">
        <f t="shared" ref="N104" si="2">SUM(I104:M104)</f>
        <v>25545000</v>
      </c>
      <c r="O104" s="93" t="s">
        <v>19</v>
      </c>
    </row>
    <row r="105" spans="1:15" ht="15.95" customHeight="1">
      <c r="A105" s="67" t="s">
        <v>269</v>
      </c>
      <c r="B105" s="98" t="s">
        <v>270</v>
      </c>
      <c r="C105" s="93" t="s">
        <v>18</v>
      </c>
      <c r="D105" s="99" t="s">
        <v>266</v>
      </c>
      <c r="E105" s="96" t="s">
        <v>263</v>
      </c>
      <c r="F105" s="96" t="s">
        <v>263</v>
      </c>
      <c r="G105" s="93" t="s">
        <v>263</v>
      </c>
      <c r="H105" s="100" t="s">
        <v>18</v>
      </c>
      <c r="I105" s="97"/>
      <c r="J105" s="97">
        <v>4667055</v>
      </c>
      <c r="K105" s="97"/>
      <c r="L105" s="97"/>
      <c r="M105" s="101"/>
      <c r="N105" s="102">
        <f>SUM(I105:M105)</f>
        <v>4667055</v>
      </c>
      <c r="O105" s="93" t="s">
        <v>67</v>
      </c>
    </row>
    <row r="106" spans="1:15" ht="15.95" customHeight="1">
      <c r="A106" s="67" t="s">
        <v>271</v>
      </c>
      <c r="B106" s="98" t="s">
        <v>272</v>
      </c>
      <c r="C106" s="93" t="s">
        <v>18</v>
      </c>
      <c r="D106" s="99" t="s">
        <v>266</v>
      </c>
      <c r="E106" s="96" t="s">
        <v>263</v>
      </c>
      <c r="F106" s="96" t="s">
        <v>263</v>
      </c>
      <c r="G106" s="93" t="s">
        <v>263</v>
      </c>
      <c r="H106" s="100" t="s">
        <v>18</v>
      </c>
      <c r="I106" s="97"/>
      <c r="J106" s="97"/>
      <c r="K106" s="97"/>
      <c r="L106" s="97"/>
      <c r="M106" s="101">
        <f>+[1]DEVOLUCIONES!E97</f>
        <v>29882486.800000004</v>
      </c>
      <c r="N106" s="102">
        <f>SUM(I106:M106)</f>
        <v>29882486.800000004</v>
      </c>
      <c r="O106" s="93" t="s">
        <v>19</v>
      </c>
    </row>
    <row r="107" spans="1:15" ht="15.95" customHeight="1" thickBot="1">
      <c r="A107" s="67" t="s">
        <v>273</v>
      </c>
      <c r="B107" s="103" t="s">
        <v>270</v>
      </c>
      <c r="C107" s="93" t="s">
        <v>18</v>
      </c>
      <c r="D107" s="87" t="s">
        <v>262</v>
      </c>
      <c r="E107" s="96" t="s">
        <v>263</v>
      </c>
      <c r="F107" s="96" t="s">
        <v>263</v>
      </c>
      <c r="G107" s="93" t="s">
        <v>263</v>
      </c>
      <c r="H107" s="100" t="s">
        <v>18</v>
      </c>
      <c r="I107" s="104">
        <f>+'[1]GASTOS DE REPRESENTACION'!F53</f>
        <v>207242.74</v>
      </c>
      <c r="J107" s="104"/>
      <c r="K107" s="104"/>
      <c r="L107" s="104"/>
      <c r="M107" s="97"/>
      <c r="N107" s="102">
        <f>SUM(I107:M107)</f>
        <v>207242.74</v>
      </c>
      <c r="O107" s="93" t="s">
        <v>19</v>
      </c>
    </row>
    <row r="108" spans="1:15" ht="39.950000000000003" customHeight="1" thickBot="1">
      <c r="A108" s="29" t="s">
        <v>274</v>
      </c>
      <c r="B108" s="30"/>
      <c r="C108" s="30"/>
      <c r="D108" s="30"/>
      <c r="E108" s="30"/>
      <c r="F108" s="30"/>
      <c r="G108" s="30"/>
      <c r="H108" s="31"/>
      <c r="I108" s="21">
        <f>SUM(I9:I107)</f>
        <v>29441055.41</v>
      </c>
      <c r="J108" s="21">
        <f>SUM(J9:J107)</f>
        <v>4667055</v>
      </c>
      <c r="K108" s="21"/>
      <c r="L108" s="21"/>
      <c r="M108" s="21">
        <f>SUM(M9:M107)</f>
        <v>57397600.690000005</v>
      </c>
      <c r="N108" s="21">
        <f>SUM(N9:N107)</f>
        <v>91505711.100000009</v>
      </c>
      <c r="O108" s="22"/>
    </row>
    <row r="109" spans="1:15" s="23" customFormat="1" ht="60" customHeight="1">
      <c r="A109" s="105"/>
      <c r="B109" s="106" t="str">
        <f>+[1]HONORARIOS!B36</f>
        <v>PREPARADO POR: JAROLIN GUANTE</v>
      </c>
      <c r="C109" s="106"/>
      <c r="D109" s="107"/>
      <c r="E109" s="108"/>
      <c r="F109" s="108"/>
      <c r="G109" s="109"/>
      <c r="H109" s="110" t="str">
        <f>+[1]HONORARIOS!E36</f>
        <v>REVISADO POR: FELIPE LÓPEZ GARCÍA</v>
      </c>
      <c r="I109" s="110"/>
      <c r="J109" s="110"/>
      <c r="K109" s="105"/>
      <c r="L109" s="105"/>
      <c r="M109" s="105"/>
      <c r="N109" s="111"/>
      <c r="O109" s="105"/>
    </row>
    <row r="110" spans="1:15">
      <c r="A110" s="1"/>
      <c r="B110" s="112" t="s">
        <v>275</v>
      </c>
      <c r="C110" s="112"/>
      <c r="D110" s="113"/>
      <c r="E110" s="114"/>
      <c r="F110" s="114"/>
      <c r="G110" s="115"/>
      <c r="H110" s="116" t="s">
        <v>276</v>
      </c>
      <c r="I110" s="116"/>
      <c r="J110" s="116"/>
      <c r="K110" s="1"/>
      <c r="L110" s="1"/>
      <c r="M110" s="1"/>
      <c r="N110" s="1"/>
      <c r="O110" s="1"/>
    </row>
    <row r="111" spans="1:15">
      <c r="A111" s="3"/>
      <c r="B111" s="3"/>
      <c r="C111" s="8"/>
      <c r="D111" s="3"/>
      <c r="E111" s="8"/>
      <c r="F111" s="8"/>
      <c r="G111" s="8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8"/>
      <c r="D112" s="3"/>
      <c r="E112" s="8"/>
      <c r="F112" s="8"/>
      <c r="G112" s="8"/>
      <c r="H112" s="3"/>
      <c r="I112" s="3"/>
      <c r="J112" s="3"/>
      <c r="K112" s="3"/>
      <c r="L112" s="3"/>
      <c r="M112" s="3"/>
      <c r="N112" s="3"/>
      <c r="O112" s="3"/>
    </row>
    <row r="113" spans="1:15">
      <c r="A113" s="1"/>
      <c r="B113" s="1"/>
      <c r="C113" s="9"/>
      <c r="D113" s="1"/>
      <c r="E113" s="9"/>
      <c r="F113" s="9"/>
      <c r="G113" s="9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9"/>
      <c r="D114" s="1"/>
      <c r="E114" s="9"/>
      <c r="F114" s="9"/>
      <c r="G114" s="9"/>
      <c r="H114" s="1"/>
      <c r="I114" s="1"/>
      <c r="J114" s="1"/>
      <c r="K114" s="1"/>
      <c r="L114" s="1"/>
      <c r="M114" s="1"/>
      <c r="N114" s="1"/>
      <c r="O114" s="1"/>
    </row>
  </sheetData>
  <mergeCells count="11">
    <mergeCell ref="A1:O1"/>
    <mergeCell ref="A5:O5"/>
    <mergeCell ref="B109:C109"/>
    <mergeCell ref="H109:J109"/>
    <mergeCell ref="B110:C110"/>
    <mergeCell ref="H110:J110"/>
    <mergeCell ref="A2:O2"/>
    <mergeCell ref="A3:O3"/>
    <mergeCell ref="A4:O4"/>
    <mergeCell ref="A6:O6"/>
    <mergeCell ref="A108:H108"/>
  </mergeCells>
  <printOptions horizontalCentered="1"/>
  <pageMargins left="0.39370078740157483" right="0.39370078740157483" top="0.39370078740157483" bottom="0.59055118110236227" header="0" footer="0"/>
  <pageSetup paperSize="5" scale="50" fitToHeight="3" orientation="landscape" r:id="rId1"/>
  <headerFooter>
    <oddFooter>&amp;LDGBN CUENTAS POR PAGAR POR ANTIGUEDAD DE SALDOS AL 31 ENERO 2025&amp;R&amp;P DE &amp;N</oddFooter>
  </headerFooter>
  <rowBreaks count="1" manualBreakCount="1">
    <brk id="5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ANTIGUEDAD DE SALDOS (2)</vt:lpstr>
      <vt:lpstr>'ANTIGUEDAD DE SALDOS (2)'!Área_de_impresión</vt:lpstr>
      <vt:lpstr>'ANTIGUEDAD DE SALDOS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2025-02-20T14:05:11Z</dcterms:modified>
</cp:coreProperties>
</file>