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ingresos y egresos mayo 202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2" l="1"/>
  <c r="E54" i="2" s="1"/>
  <c r="E26" i="2"/>
  <c r="E23" i="2"/>
  <c r="E84" i="2"/>
  <c r="E81" i="2"/>
  <c r="E78" i="2"/>
  <c r="E77" i="2"/>
  <c r="E72" i="2"/>
  <c r="E69" i="2"/>
  <c r="E64" i="2"/>
  <c r="E59" i="2"/>
  <c r="E47" i="2"/>
  <c r="E46" i="2" s="1"/>
  <c r="E38" i="2" s="1"/>
  <c r="E37" i="2"/>
  <c r="E28" i="2"/>
  <c r="E17" i="2"/>
  <c r="E14" i="2"/>
  <c r="E13" i="2"/>
  <c r="E12" i="2"/>
  <c r="E18" i="2" l="1"/>
  <c r="E76" i="2"/>
  <c r="E86" i="2" s="1"/>
  <c r="D84" i="2"/>
  <c r="D81" i="2"/>
  <c r="D78" i="2"/>
  <c r="D77" i="2"/>
  <c r="D72" i="2"/>
  <c r="D69" i="2"/>
  <c r="D64" i="2"/>
  <c r="D54" i="2"/>
  <c r="D47" i="2"/>
  <c r="D46" i="2"/>
  <c r="D38" i="2" s="1"/>
  <c r="D76" i="2" s="1"/>
  <c r="D86" i="2" s="1"/>
  <c r="D28" i="2"/>
  <c r="D18" i="2"/>
  <c r="D12" i="2"/>
  <c r="R85" i="2" l="1"/>
  <c r="R84" i="2" s="1"/>
  <c r="R83" i="2"/>
  <c r="R82" i="2"/>
  <c r="R80" i="2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77" i="2" s="1"/>
  <c r="M81" i="2"/>
  <c r="M78" i="2"/>
  <c r="M72" i="2"/>
  <c r="M69" i="2"/>
  <c r="M64" i="2"/>
  <c r="M54" i="2"/>
  <c r="M46" i="2"/>
  <c r="M38" i="2"/>
  <c r="M28" i="2"/>
  <c r="M18" i="2"/>
  <c r="M12" i="2"/>
  <c r="O77" i="2" l="1"/>
  <c r="Q77" i="2"/>
  <c r="N77" i="2"/>
  <c r="P77" i="2"/>
  <c r="R54" i="2"/>
  <c r="R18" i="2"/>
  <c r="R12" i="2"/>
  <c r="R81" i="2"/>
  <c r="R77" i="2" s="1"/>
  <c r="R64" i="2"/>
  <c r="R38" i="2"/>
  <c r="R28" i="2"/>
  <c r="Q76" i="2"/>
  <c r="Q86" i="2" s="1"/>
  <c r="P76" i="2"/>
  <c r="O76" i="2"/>
  <c r="O86" i="2" s="1"/>
  <c r="N76" i="2"/>
  <c r="N86" i="2" s="1"/>
  <c r="M76" i="2"/>
  <c r="M86" i="2" s="1"/>
  <c r="L84" i="2"/>
  <c r="L81" i="2"/>
  <c r="L78" i="2"/>
  <c r="L77" i="2" s="1"/>
  <c r="K77" i="2"/>
  <c r="K84" i="2"/>
  <c r="K81" i="2"/>
  <c r="K78" i="2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G77" i="2" s="1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R46" i="2" s="1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L76" i="2" l="1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<sst xmlns="http://schemas.openxmlformats.org/spreadsheetml/2006/main" count="103" uniqueCount="103">
  <si>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</si>
  <si>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</si>
  <si>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</si>
  <si>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</si>
  <si>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</si>
  <si>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</si>
  <si>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</si>
  <si>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</si>
  <si>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</si>
  <si>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</si>
  <si>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</si>
  <si>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</si>
  <si>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</si>
  <si>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</si>
  <si>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</si>
  <si>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</si>
  <si>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</si>
  <si>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</si>
  <si>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</si>
  <si>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</si>
  <si>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</si>
  <si>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</si>
  <si>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</si>
  <si>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</si>
  <si>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</si>
  <si>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</si>
  <si>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</si>
  <si>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</si>
  <si>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</si>
  <si>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</si>
  <si>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</si>
  <si>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</si>
  <si>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</si>
  <si>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</si>
  <si>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</si>
  <si>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</si>
  <si>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</si>
  <si>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</si>
  <si>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</si>
  <si>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</si>
  <si>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</si>
  <si>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</si>
  <si>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</si>
  <si>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</si>
  <si>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</si>
  <si>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</si>
  <si>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</si>
  <si>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</si>
  <si>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</si>
  <si>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</si>
  <si>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</si>
  <si>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</si>
  <si>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</si>
  <si>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</si>
  <si>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</si>
  <si>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</si>
  <si>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</si>
  <si>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</si>
  <si>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</si>
  <si>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</si>
  <si>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</si>
  <si>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</si>
  <si>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</si>
  <si>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</si>
  <si>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</si>
  <si>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</si>
  <si>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</si>
  <si>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</si>
  <si>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</si>
  <si>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</si>
  <si>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</si>
  <si>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</si>
  <si>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</si>
  <si>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</si>
  <si>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</si>
  <si>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</si>
  <si>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</si>
  <si>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</si>
  <si>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</si>
  <si>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</si>
  <si>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</si>
  <si>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</si>
  <si>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</si>
  <si>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</si>
  <si>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</si>
  <si>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</si>
  <si>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</si>
  <si>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</si>
  <si>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</si>
  <si>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</si>
  <si>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</si>
  <si>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</si>
  <si>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</si>
  <si>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</si>
  <si>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</si>
  <si>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</si>
  <si>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</si>
  <si>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</si>
  <si>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</si>
  <si>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2024</t>
  </si>
  <si>
    <t xml:space="preserve">  Enc. Departamento de Presupuesto                                                                                          Director Financiero</t>
  </si>
  <si>
    <t>PREPARADO POR:   Eluvina Mateo Alcantara                                                                           REVISADO POR:   Francisco De león G.</t>
  </si>
  <si>
    <t>Total General FUENTE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</si>
</sst>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43" fontId="0" fillId="3" borderId="12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513835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workbookViewId="0">
      <selection activeCell="C30" sqref="C30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5" width="17" customWidth="1"/>
    <col min="6" max="6" width="13.85546875" customWidth="1"/>
    <col min="7" max="7" width="14.5703125" customWidth="1"/>
    <col min="8" max="8" width="14.42578125" customWidth="1"/>
    <col min="9" max="9" width="15.42578125" customWidth="1"/>
    <col min="10" max="10" width="14.28515625" customWidth="1"/>
    <col min="11" max="11" width="6" customWidth="1"/>
    <col min="12" max="12" width="5.140625" customWidth="1"/>
    <col min="13" max="13" width="6.5703125" customWidth="1"/>
    <col min="14" max="14" width="6.7109375" customWidth="1"/>
    <col min="15" max="15" width="6.28515625" customWidth="1"/>
    <col min="16" max="16" width="7" customWidth="1"/>
    <col min="17" max="17" width="6.7109375" customWidth="1"/>
    <col min="18" max="18" width="15" customWidth="1"/>
  </cols>
  <sheetData>
    <row r="3" spans="3:19" ht="28.5" customHeight="1" x14ac:dyDescent="0.25">
      <c r="C3" s="41" t="s">
        <v>96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3:19" ht="21" customHeight="1" x14ac:dyDescent="0.25">
      <c r="C4" s="43" t="s">
        <v>97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3:19" ht="15.75" x14ac:dyDescent="0.25">
      <c r="C5" s="48" t="s">
        <v>99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3:19" ht="15.75" customHeight="1" x14ac:dyDescent="0.25">
      <c r="C6" s="50" t="s">
        <v>90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3:19" ht="15.75" customHeight="1" x14ac:dyDescent="0.25">
      <c r="C7" s="37" t="s">
        <v>75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9" spans="3:19" ht="25.5" customHeight="1" x14ac:dyDescent="0.25">
      <c r="C9" s="45" t="s">
        <v>65</v>
      </c>
      <c r="D9" s="46" t="s">
        <v>92</v>
      </c>
      <c r="E9" s="46" t="s">
        <v>91</v>
      </c>
      <c r="F9" s="38" t="s">
        <v>89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40"/>
    </row>
    <row r="10" spans="3:19" x14ac:dyDescent="0.25">
      <c r="C10" s="45"/>
      <c r="D10" s="47"/>
      <c r="E10" s="47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840870091</v>
      </c>
      <c r="E12" s="11">
        <f>+E13+E14+E15+E16+E17</f>
        <v>845767759</v>
      </c>
      <c r="F12" s="16">
        <f t="shared" ref="F12:L12" si="0">+F13+F14+F15+F16+F17</f>
        <v>55393427.240000002</v>
      </c>
      <c r="G12" s="11">
        <f t="shared" si="0"/>
        <v>59031423.790000007</v>
      </c>
      <c r="H12" s="11">
        <f t="shared" si="0"/>
        <v>56593331.510000005</v>
      </c>
      <c r="I12" s="11">
        <f t="shared" si="0"/>
        <v>87662283.480000004</v>
      </c>
      <c r="J12" s="11">
        <f t="shared" si="0"/>
        <v>65050655.590000004</v>
      </c>
      <c r="K12" s="11">
        <f t="shared" si="0"/>
        <v>0</v>
      </c>
      <c r="L12" s="11">
        <f t="shared" si="0"/>
        <v>0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323731121.61000001</v>
      </c>
    </row>
    <row r="13" spans="3:19" x14ac:dyDescent="0.25">
      <c r="C13" s="4" t="s">
        <v>2</v>
      </c>
      <c r="D13" s="12">
        <v>505422490</v>
      </c>
      <c r="E13" s="12">
        <f>505422490+3380000</f>
        <v>508802490</v>
      </c>
      <c r="F13" s="17">
        <v>40359712.109999999</v>
      </c>
      <c r="G13" s="12">
        <v>43846093.270000003</v>
      </c>
      <c r="H13" s="12">
        <v>41508540.770000003</v>
      </c>
      <c r="I13" s="12">
        <v>50506357.75</v>
      </c>
      <c r="J13" s="12">
        <v>41019446.079999998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217240149.98000002</v>
      </c>
    </row>
    <row r="14" spans="3:19" x14ac:dyDescent="0.25">
      <c r="C14" s="4" t="s">
        <v>3</v>
      </c>
      <c r="D14" s="12">
        <v>264346213</v>
      </c>
      <c r="E14" s="12">
        <f>264346213+1037500</f>
        <v>265383713</v>
      </c>
      <c r="F14" s="17">
        <v>8921917.5</v>
      </c>
      <c r="G14" s="12">
        <v>9011917.5</v>
      </c>
      <c r="H14" s="12">
        <v>9011917.5</v>
      </c>
      <c r="I14" s="12">
        <v>30970330.010000002</v>
      </c>
      <c r="J14" s="12">
        <v>17874736.809999999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75790819.320000008</v>
      </c>
    </row>
    <row r="15" spans="3:19" x14ac:dyDescent="0.25">
      <c r="C15" s="4" t="s">
        <v>4</v>
      </c>
      <c r="D15" s="12">
        <v>2000000</v>
      </c>
      <c r="E15" s="12">
        <v>2000000</v>
      </c>
      <c r="F15" s="17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25">
      <c r="C16" s="4" t="s">
        <v>5</v>
      </c>
      <c r="D16" s="36">
        <v>0</v>
      </c>
      <c r="E16" s="36">
        <v>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0</v>
      </c>
    </row>
    <row r="17" spans="3:18" x14ac:dyDescent="0.25">
      <c r="C17" s="4" t="s">
        <v>6</v>
      </c>
      <c r="D17" s="12">
        <v>69101388</v>
      </c>
      <c r="E17" s="12">
        <f>69101388+480168</f>
        <v>69581556</v>
      </c>
      <c r="F17" s="17">
        <v>6111797.6299999999</v>
      </c>
      <c r="G17" s="12">
        <v>6173413.0199999996</v>
      </c>
      <c r="H17" s="12">
        <v>6072873.2400000002</v>
      </c>
      <c r="I17" s="12">
        <v>6185595.7199999997</v>
      </c>
      <c r="J17" s="12">
        <v>6156472.7000000002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30700152.309999999</v>
      </c>
    </row>
    <row r="18" spans="3:18" x14ac:dyDescent="0.25">
      <c r="C18" s="3" t="s">
        <v>7</v>
      </c>
      <c r="D18" s="11">
        <f>+D19+D20+D21+D22+D23+D24+D25+D26+D27</f>
        <v>66126656</v>
      </c>
      <c r="E18" s="11">
        <f>+E19+E20+E21+E22+E23+E24+E25+E26+E27</f>
        <v>63290869</v>
      </c>
      <c r="F18" s="16">
        <f t="shared" ref="F18:L18" si="4">+F19+F20+F21+F22+F23+F24+F25+F26+F27</f>
        <v>967141.54999999993</v>
      </c>
      <c r="G18" s="11">
        <f t="shared" si="4"/>
        <v>6773960.2000000011</v>
      </c>
      <c r="H18" s="11">
        <f t="shared" si="4"/>
        <v>2475409.3899999997</v>
      </c>
      <c r="I18" s="11">
        <f t="shared" si="4"/>
        <v>6888237.870000001</v>
      </c>
      <c r="J18" s="11">
        <f t="shared" si="4"/>
        <v>3879478.23</v>
      </c>
      <c r="K18" s="11">
        <f t="shared" si="4"/>
        <v>0</v>
      </c>
      <c r="L18" s="11">
        <f t="shared" si="4"/>
        <v>0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20984227.240000002</v>
      </c>
    </row>
    <row r="19" spans="3:18" x14ac:dyDescent="0.25">
      <c r="C19" s="4" t="s">
        <v>8</v>
      </c>
      <c r="D19" s="12">
        <v>12171531</v>
      </c>
      <c r="E19" s="12">
        <v>12171531</v>
      </c>
      <c r="F19" s="17">
        <v>8612.58</v>
      </c>
      <c r="G19" s="12">
        <v>1475139.38</v>
      </c>
      <c r="H19" s="12">
        <v>1498092.24</v>
      </c>
      <c r="I19" s="12">
        <v>1573473.39</v>
      </c>
      <c r="J19" s="12">
        <v>1365068.9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5920386.4900000002</v>
      </c>
    </row>
    <row r="20" spans="3:18" x14ac:dyDescent="0.25">
      <c r="C20" s="4" t="s">
        <v>9</v>
      </c>
      <c r="D20" s="12">
        <v>598125</v>
      </c>
      <c r="E20" s="12">
        <v>598125</v>
      </c>
      <c r="F20" s="18">
        <v>0</v>
      </c>
      <c r="G20" s="12">
        <v>7080</v>
      </c>
      <c r="H20" s="12">
        <v>10167.14</v>
      </c>
      <c r="I20" s="12">
        <v>0</v>
      </c>
      <c r="J20" s="12">
        <v>77243.72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94490.86</v>
      </c>
    </row>
    <row r="21" spans="3:18" x14ac:dyDescent="0.25">
      <c r="C21" s="4" t="s">
        <v>10</v>
      </c>
      <c r="D21" s="12">
        <v>10000000</v>
      </c>
      <c r="E21" s="12">
        <v>10000000</v>
      </c>
      <c r="F21" s="18">
        <v>0</v>
      </c>
      <c r="G21" s="13">
        <v>0</v>
      </c>
      <c r="H21" s="12">
        <v>0</v>
      </c>
      <c r="I21" s="12">
        <v>827363.18</v>
      </c>
      <c r="J21" s="12">
        <v>885843.79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f t="shared" si="6"/>
        <v>1713206.9700000002</v>
      </c>
    </row>
    <row r="22" spans="3:18" x14ac:dyDescent="0.25">
      <c r="C22" s="4" t="s">
        <v>11</v>
      </c>
      <c r="D22" s="12">
        <v>250000</v>
      </c>
      <c r="E22" s="12">
        <v>250000</v>
      </c>
      <c r="F22" s="18">
        <v>0</v>
      </c>
      <c r="G22" s="13">
        <v>0</v>
      </c>
      <c r="H22" s="12">
        <v>5940</v>
      </c>
      <c r="I22" s="13">
        <v>0</v>
      </c>
      <c r="J22" s="13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5940</v>
      </c>
    </row>
    <row r="23" spans="3:18" x14ac:dyDescent="0.25">
      <c r="C23" s="4" t="s">
        <v>12</v>
      </c>
      <c r="D23" s="12">
        <v>22070000</v>
      </c>
      <c r="E23" s="12">
        <f>22070000-3000000</f>
        <v>19070000</v>
      </c>
      <c r="F23" s="17">
        <v>0</v>
      </c>
      <c r="G23" s="12">
        <v>241600</v>
      </c>
      <c r="H23" s="12">
        <v>0</v>
      </c>
      <c r="I23" s="12">
        <v>551843.52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793443.52</v>
      </c>
    </row>
    <row r="24" spans="3:18" x14ac:dyDescent="0.25">
      <c r="C24" s="4" t="s">
        <v>13</v>
      </c>
      <c r="D24" s="12">
        <v>12000000</v>
      </c>
      <c r="E24" s="12">
        <v>12000000</v>
      </c>
      <c r="F24" s="17">
        <v>921528.97</v>
      </c>
      <c r="G24" s="12">
        <v>4600029.82</v>
      </c>
      <c r="H24" s="12">
        <v>709936.01</v>
      </c>
      <c r="I24" s="12">
        <v>713442.93</v>
      </c>
      <c r="J24" s="12">
        <v>877892.48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7822830.209999999</v>
      </c>
    </row>
    <row r="25" spans="3:18" x14ac:dyDescent="0.25">
      <c r="C25" s="4" t="s">
        <v>14</v>
      </c>
      <c r="D25" s="12">
        <v>4777000</v>
      </c>
      <c r="E25" s="12">
        <v>4777000</v>
      </c>
      <c r="F25" s="18">
        <v>0</v>
      </c>
      <c r="G25" s="12">
        <v>41604.480000000003</v>
      </c>
      <c r="H25" s="12">
        <v>45679.57</v>
      </c>
      <c r="I25" s="13">
        <v>3009089.45</v>
      </c>
      <c r="J25" s="12">
        <v>76049.63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3172423.13</v>
      </c>
    </row>
    <row r="26" spans="3:18" x14ac:dyDescent="0.25">
      <c r="C26" s="4" t="s">
        <v>15</v>
      </c>
      <c r="D26" s="12">
        <v>3860000</v>
      </c>
      <c r="E26" s="12">
        <f>3860000+440000-275787</f>
        <v>4024213</v>
      </c>
      <c r="F26" s="17">
        <v>37000</v>
      </c>
      <c r="G26" s="12">
        <v>10000</v>
      </c>
      <c r="H26" s="12">
        <v>3019.64</v>
      </c>
      <c r="I26" s="12">
        <v>0</v>
      </c>
      <c r="J26" s="12">
        <v>276478.25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f t="shared" si="6"/>
        <v>326497.89</v>
      </c>
    </row>
    <row r="27" spans="3:18" x14ac:dyDescent="0.25">
      <c r="C27" s="4" t="s">
        <v>16</v>
      </c>
      <c r="D27" s="12">
        <v>400000</v>
      </c>
      <c r="E27" s="12">
        <v>400000</v>
      </c>
      <c r="F27" s="18">
        <v>0</v>
      </c>
      <c r="G27" s="12">
        <v>398506.52</v>
      </c>
      <c r="H27" s="12">
        <v>202574.79</v>
      </c>
      <c r="I27" s="12">
        <v>213025.4</v>
      </c>
      <c r="J27" s="12">
        <v>320901.46000000002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1135008.1700000002</v>
      </c>
    </row>
    <row r="28" spans="3:18" x14ac:dyDescent="0.25">
      <c r="C28" s="3" t="s">
        <v>17</v>
      </c>
      <c r="D28" s="11">
        <f>+D29+D30+D31+D32+D33+D34+D35+D36+D37</f>
        <v>34266664</v>
      </c>
      <c r="E28" s="11">
        <f>+E29+E30+E31+E32+E33+E34+E35+E36+E37</f>
        <v>34399164</v>
      </c>
      <c r="F28" s="16">
        <f t="shared" ref="F28:L28" si="7">+F29+F30+F31+F32+F33+F34+F35+F36+F37</f>
        <v>19680</v>
      </c>
      <c r="G28" s="11">
        <f t="shared" si="7"/>
        <v>265144</v>
      </c>
      <c r="H28" s="11">
        <f t="shared" si="7"/>
        <v>4254941.38</v>
      </c>
      <c r="I28" s="11">
        <f t="shared" si="7"/>
        <v>4002510.7</v>
      </c>
      <c r="J28" s="11">
        <f t="shared" si="7"/>
        <v>1746082.47</v>
      </c>
      <c r="K28" s="11">
        <f t="shared" si="7"/>
        <v>0</v>
      </c>
      <c r="L28" s="11">
        <f t="shared" si="7"/>
        <v>0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10288358.550000001</v>
      </c>
    </row>
    <row r="29" spans="3:18" x14ac:dyDescent="0.25">
      <c r="C29" s="4" t="s">
        <v>18</v>
      </c>
      <c r="D29" s="12">
        <v>1683000</v>
      </c>
      <c r="E29" s="12">
        <v>1683000</v>
      </c>
      <c r="F29" s="17">
        <v>19680</v>
      </c>
      <c r="G29" s="12">
        <v>10500</v>
      </c>
      <c r="H29" s="12">
        <v>204986</v>
      </c>
      <c r="I29" s="12">
        <v>425442.56</v>
      </c>
      <c r="J29" s="12">
        <v>87858.96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f>+F29+G29+H29+I29+J29+K29+L29+M29+N29+O29+P29+Q29</f>
        <v>748467.52</v>
      </c>
    </row>
    <row r="30" spans="3:18" x14ac:dyDescent="0.25">
      <c r="C30" s="4" t="s">
        <v>19</v>
      </c>
      <c r="D30" s="12">
        <v>2450000</v>
      </c>
      <c r="E30" s="12">
        <v>2450000</v>
      </c>
      <c r="F30" s="17">
        <v>0</v>
      </c>
      <c r="G30" s="12">
        <v>0</v>
      </c>
      <c r="H30" s="12">
        <v>76700</v>
      </c>
      <c r="I30" s="12">
        <v>0</v>
      </c>
      <c r="J30" s="12">
        <v>8000.09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84700.09</v>
      </c>
    </row>
    <row r="31" spans="3:18" x14ac:dyDescent="0.25">
      <c r="C31" s="4" t="s">
        <v>20</v>
      </c>
      <c r="D31" s="12">
        <v>3885300</v>
      </c>
      <c r="E31" s="12">
        <v>3885300</v>
      </c>
      <c r="F31" s="17">
        <v>0</v>
      </c>
      <c r="G31" s="12">
        <v>0</v>
      </c>
      <c r="H31" s="12">
        <v>8879</v>
      </c>
      <c r="I31" s="12">
        <v>880541.8</v>
      </c>
      <c r="J31" s="12">
        <v>27675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917095.8</v>
      </c>
    </row>
    <row r="32" spans="3:18" x14ac:dyDescent="0.25">
      <c r="C32" s="4" t="s">
        <v>21</v>
      </c>
      <c r="D32" s="12">
        <v>503000</v>
      </c>
      <c r="E32" s="12">
        <v>503000</v>
      </c>
      <c r="F32" s="17">
        <v>0</v>
      </c>
      <c r="G32" s="12">
        <v>0</v>
      </c>
      <c r="H32" s="12">
        <v>24780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24780</v>
      </c>
    </row>
    <row r="33" spans="3:18" x14ac:dyDescent="0.25">
      <c r="C33" s="4" t="s">
        <v>22</v>
      </c>
      <c r="D33" s="12">
        <v>1800000</v>
      </c>
      <c r="E33" s="12">
        <v>1800000</v>
      </c>
      <c r="F33" s="17">
        <v>0</v>
      </c>
      <c r="G33" s="12">
        <v>0</v>
      </c>
      <c r="H33" s="12">
        <v>0</v>
      </c>
      <c r="I33" s="12">
        <v>0</v>
      </c>
      <c r="J33" s="12">
        <v>210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210</v>
      </c>
    </row>
    <row r="34" spans="3:18" x14ac:dyDescent="0.25">
      <c r="C34" s="4" t="s">
        <v>23</v>
      </c>
      <c r="D34" s="12">
        <v>970714</v>
      </c>
      <c r="E34" s="12">
        <v>970714</v>
      </c>
      <c r="F34" s="17">
        <v>0</v>
      </c>
      <c r="G34" s="12">
        <v>19824</v>
      </c>
      <c r="H34" s="12">
        <v>94196.5</v>
      </c>
      <c r="I34" s="12">
        <v>0</v>
      </c>
      <c r="J34" s="12">
        <v>8380.3799999999992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122400.88</v>
      </c>
    </row>
    <row r="35" spans="3:18" x14ac:dyDescent="0.25">
      <c r="C35" s="4" t="s">
        <v>24</v>
      </c>
      <c r="D35" s="12">
        <v>16264750</v>
      </c>
      <c r="E35" s="12">
        <v>16264750</v>
      </c>
      <c r="F35" s="17">
        <v>0</v>
      </c>
      <c r="G35" s="12">
        <v>0</v>
      </c>
      <c r="H35" s="12">
        <v>2643949.21</v>
      </c>
      <c r="I35" s="12">
        <v>1291500</v>
      </c>
      <c r="J35" s="12">
        <v>1291610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5227059.21</v>
      </c>
    </row>
    <row r="36" spans="3:18" x14ac:dyDescent="0.25">
      <c r="C36" s="4" t="s">
        <v>25</v>
      </c>
      <c r="D36" s="12">
        <v>0</v>
      </c>
      <c r="E36" s="12">
        <v>0</v>
      </c>
      <c r="F36" s="17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f t="shared" si="10"/>
        <v>0</v>
      </c>
    </row>
    <row r="37" spans="3:18" x14ac:dyDescent="0.25">
      <c r="C37" s="4" t="s">
        <v>26</v>
      </c>
      <c r="D37" s="12">
        <v>6709900</v>
      </c>
      <c r="E37" s="12">
        <f>6709900+132500</f>
        <v>6842400</v>
      </c>
      <c r="F37" s="17">
        <v>0</v>
      </c>
      <c r="G37" s="12">
        <v>234820</v>
      </c>
      <c r="H37" s="12">
        <v>1201450.67</v>
      </c>
      <c r="I37" s="12">
        <v>1405026.34</v>
      </c>
      <c r="J37" s="12">
        <v>322348.03999999998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3163645.05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+E39+E40+E41+E42+E43+E44+E45+E46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f>+E48+E49+E50+E51+E52+E53</f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1516084798</v>
      </c>
      <c r="E54" s="11">
        <f>+E55+E56+E57+E58+E59+E60+E61+E62+E63</f>
        <v>1514550952</v>
      </c>
      <c r="F54" s="19">
        <f t="shared" ref="F54:L54" si="17">+F55+F56+F57+F58+F59+F60+F61+F62+F63</f>
        <v>0</v>
      </c>
      <c r="G54" s="14">
        <f t="shared" si="17"/>
        <v>0</v>
      </c>
      <c r="H54" s="11">
        <f t="shared" si="17"/>
        <v>94200</v>
      </c>
      <c r="I54" s="11">
        <f t="shared" si="17"/>
        <v>5416646.2400000002</v>
      </c>
      <c r="J54" s="11">
        <f t="shared" si="17"/>
        <v>82600</v>
      </c>
      <c r="K54" s="11">
        <f t="shared" si="17"/>
        <v>0</v>
      </c>
      <c r="L54" s="11">
        <f t="shared" si="17"/>
        <v>0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5593446.2400000002</v>
      </c>
    </row>
    <row r="55" spans="3:18" x14ac:dyDescent="0.25">
      <c r="C55" s="4" t="s">
        <v>44</v>
      </c>
      <c r="D55" s="12">
        <v>4484798</v>
      </c>
      <c r="E55" s="12">
        <f>4484798-600000-1500000</f>
        <v>2384798</v>
      </c>
      <c r="F55" s="18">
        <v>0</v>
      </c>
      <c r="G55" s="13">
        <v>0</v>
      </c>
      <c r="H55" s="13">
        <v>0</v>
      </c>
      <c r="I55" s="12">
        <v>4967456.24</v>
      </c>
      <c r="J55" s="12">
        <v>82600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f>+F55+G55+H55+I55+J55+K55+L55+M55+N55+O55+P55+Q55</f>
        <v>5050056.24</v>
      </c>
    </row>
    <row r="56" spans="3:18" x14ac:dyDescent="0.25">
      <c r="C56" s="4" t="s">
        <v>45</v>
      </c>
      <c r="D56" s="12">
        <v>545000</v>
      </c>
      <c r="E56" s="12">
        <v>545000</v>
      </c>
      <c r="F56" s="18">
        <v>0</v>
      </c>
      <c r="G56" s="13">
        <v>0</v>
      </c>
      <c r="H56" s="12">
        <v>94200</v>
      </c>
      <c r="I56" s="12">
        <v>-94200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0</v>
      </c>
    </row>
    <row r="57" spans="3:18" x14ac:dyDescent="0.25">
      <c r="C57" s="4" t="s">
        <v>46</v>
      </c>
      <c r="D57" s="12">
        <v>65000</v>
      </c>
      <c r="E57" s="12">
        <v>65000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4" t="s">
        <v>47</v>
      </c>
      <c r="D58" s="12">
        <v>0</v>
      </c>
      <c r="E58" s="12">
        <v>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2">
        <v>0</v>
      </c>
      <c r="Q58" s="13">
        <v>0</v>
      </c>
      <c r="R58" s="12">
        <f t="shared" si="20"/>
        <v>0</v>
      </c>
    </row>
    <row r="59" spans="3:18" x14ac:dyDescent="0.25">
      <c r="C59" s="4" t="s">
        <v>48</v>
      </c>
      <c r="D59" s="12">
        <v>990000</v>
      </c>
      <c r="E59" s="12">
        <f>990000+566154</f>
        <v>1556154</v>
      </c>
      <c r="F59" s="18">
        <v>0</v>
      </c>
      <c r="G59" s="13">
        <v>0</v>
      </c>
      <c r="H59" s="13">
        <v>0</v>
      </c>
      <c r="I59" s="12">
        <v>543390</v>
      </c>
      <c r="J59" s="13">
        <v>0</v>
      </c>
      <c r="K59" s="13">
        <v>0</v>
      </c>
      <c r="L59" s="13">
        <v>0</v>
      </c>
      <c r="M59" s="12">
        <v>0</v>
      </c>
      <c r="N59" s="12">
        <v>0</v>
      </c>
      <c r="O59" s="13">
        <v>0</v>
      </c>
      <c r="P59" s="12">
        <v>0</v>
      </c>
      <c r="Q59" s="12">
        <v>0</v>
      </c>
      <c r="R59" s="12">
        <f t="shared" si="20"/>
        <v>543390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4" t="s">
        <v>52</v>
      </c>
      <c r="D63" s="12">
        <v>1510000000</v>
      </c>
      <c r="E63" s="12">
        <v>1510000000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0</v>
      </c>
    </row>
    <row r="64" spans="3:18" x14ac:dyDescent="0.25">
      <c r="C64" s="3" t="s">
        <v>53</v>
      </c>
      <c r="D64" s="11">
        <f>+D65+D66+D67+D68</f>
        <v>0</v>
      </c>
      <c r="E64" s="11">
        <f>+E65+E66+E67+E68</f>
        <v>0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0</v>
      </c>
    </row>
    <row r="65" spans="3:18" x14ac:dyDescent="0.25">
      <c r="C65" s="4" t="s">
        <v>54</v>
      </c>
      <c r="D65" s="12">
        <v>0</v>
      </c>
      <c r="E65" s="12">
        <v>0</v>
      </c>
      <c r="F65" s="18">
        <v>0</v>
      </c>
      <c r="G65" s="13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0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2457348209</v>
      </c>
      <c r="E76" s="15">
        <f>+E12+E18+E28+E38+E46+E54+E64+E69+E72</f>
        <v>2458008744</v>
      </c>
      <c r="F76" s="20">
        <f t="shared" ref="F76:L76" si="32">+F12+F18+F28+F38+F46+F54+F64+F69+F72</f>
        <v>56380248.789999999</v>
      </c>
      <c r="G76" s="15">
        <f t="shared" si="32"/>
        <v>66070527.99000001</v>
      </c>
      <c r="H76" s="15">
        <f t="shared" si="32"/>
        <v>63417882.280000009</v>
      </c>
      <c r="I76" s="15">
        <f t="shared" si="32"/>
        <v>103969678.29000001</v>
      </c>
      <c r="J76" s="15">
        <f t="shared" si="32"/>
        <v>70758816.290000007</v>
      </c>
      <c r="K76" s="15">
        <f t="shared" si="32"/>
        <v>0</v>
      </c>
      <c r="L76" s="15">
        <f t="shared" si="32"/>
        <v>0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360597153.64000005</v>
      </c>
    </row>
    <row r="77" spans="3:18" x14ac:dyDescent="0.25">
      <c r="C77" s="1" t="s">
        <v>66</v>
      </c>
      <c r="D77" s="22">
        <f>+D78+D81+D84</f>
        <v>0</v>
      </c>
      <c r="E77" s="22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>+D79+D80</f>
        <v>0</v>
      </c>
      <c r="E78" s="24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5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5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>+D82+D83</f>
        <v>0</v>
      </c>
      <c r="E81" s="24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5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5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>+D85</f>
        <v>0</v>
      </c>
      <c r="E84" s="24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5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102</v>
      </c>
      <c r="D86" s="32">
        <f>+D76+D77</f>
        <v>2457348209</v>
      </c>
      <c r="E86" s="32">
        <f>+E76+E77</f>
        <v>2458008744</v>
      </c>
      <c r="F86" s="27">
        <f t="shared" ref="F86:R86" si="39">+F76+F77</f>
        <v>56380248.789999999</v>
      </c>
      <c r="G86" s="27">
        <f t="shared" si="39"/>
        <v>66070527.99000001</v>
      </c>
      <c r="H86" s="27">
        <f t="shared" si="39"/>
        <v>63417882.280000009</v>
      </c>
      <c r="I86" s="27">
        <f t="shared" si="39"/>
        <v>103969678.29000001</v>
      </c>
      <c r="J86" s="27">
        <f t="shared" si="39"/>
        <v>70758816.290000007</v>
      </c>
      <c r="K86" s="27">
        <f t="shared" si="39"/>
        <v>0</v>
      </c>
      <c r="L86" s="27">
        <f t="shared" si="39"/>
        <v>0</v>
      </c>
      <c r="M86" s="27">
        <f t="shared" si="39"/>
        <v>0</v>
      </c>
      <c r="N86" s="27">
        <f t="shared" si="39"/>
        <v>0</v>
      </c>
      <c r="O86" s="27">
        <f t="shared" si="39"/>
        <v>0</v>
      </c>
      <c r="P86" s="27">
        <f t="shared" si="39"/>
        <v>0</v>
      </c>
      <c r="Q86" s="27">
        <f t="shared" si="39"/>
        <v>0</v>
      </c>
      <c r="R86" s="27">
        <f t="shared" si="39"/>
        <v>360597153.64000005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7" spans="3:5" x14ac:dyDescent="0.25">
      <c r="E97" s="35"/>
    </row>
    <row r="98" spans="3:5" x14ac:dyDescent="0.25">
      <c r="C98" s="29" t="s">
        <v>101</v>
      </c>
      <c r="D98" s="30"/>
    </row>
    <row r="99" spans="3:5" x14ac:dyDescent="0.25">
      <c r="C99" s="31" t="s">
        <v>100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y egresos mayo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Yndhira Neuman</cp:lastModifiedBy>
  <cp:lastPrinted>2024-06-10T12:50:16Z</cp:lastPrinted>
  <dcterms:created xsi:type="dcterms:W3CDTF">2021-07-29T18:58:50Z</dcterms:created>
  <dcterms:modified xsi:type="dcterms:W3CDTF">2024-06-13T13:37:46Z</dcterms:modified>
</cp:coreProperties>
</file>