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ndhira Neuman\Desktop\Documentos octubre 2023\"/>
    </mc:Choice>
  </mc:AlternateContent>
  <bookViews>
    <workbookView xWindow="0" yWindow="0" windowWidth="20490" windowHeight="7755"/>
  </bookViews>
  <sheets>
    <sheet name="INFORME OCT 2023" sheetId="2" r:id="rId1"/>
  </sheets>
  <externalReferences>
    <externalReference r:id="rId2"/>
  </externalReferences>
  <definedNames>
    <definedName name="_xlnm.Print_Area" localSheetId="0">'INFORME OCT 2023'!$A$3:$O$68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1" i="2" l="1"/>
  <c r="N51" i="2" s="1"/>
  <c r="M50" i="2"/>
  <c r="N50" i="2" s="1"/>
  <c r="M49" i="2"/>
  <c r="N49" i="2" s="1"/>
  <c r="J48" i="2" a="1"/>
  <c r="J48" i="2" s="1"/>
  <c r="I47" i="2"/>
  <c r="N47" i="2" s="1"/>
  <c r="I46" i="2"/>
  <c r="N46" i="2" s="1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K48" i="2" l="1"/>
  <c r="N48" i="2" s="1"/>
  <c r="L52" i="2" l="1"/>
  <c r="M52" i="2" l="1"/>
  <c r="K52" i="2"/>
  <c r="I52" i="2"/>
  <c r="J52" i="2" l="1"/>
  <c r="N52" i="2"/>
</calcChain>
</file>

<file path=xl/sharedStrings.xml><?xml version="1.0" encoding="utf-8"?>
<sst xmlns="http://schemas.openxmlformats.org/spreadsheetml/2006/main" count="337" uniqueCount="156">
  <si>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</si>
  <si>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</si>
  <si>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</si>
  <si>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</si>
  <si>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</si>
  <si>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</si>
  <si>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</si>
  <si>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ENCARGADO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</si>
  <si>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</si>
  <si>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</si>
  <si>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</si>
  <si>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</si>
  <si>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</si>
  <si>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</si>
  <si>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</si>
  <si>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</si>
  <si>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</si>
  <si>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</si>
  <si>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</si>
  <si>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</si>
  <si>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</si>
  <si>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</si>
  <si>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 xml:space="preserve">PENDIENTE </t>
  </si>
  <si>
    <t>PENDIENTE</t>
  </si>
  <si>
    <t>ADQUISICION DE AGUA EMBOTELLADA</t>
  </si>
  <si>
    <t>EDITORA DEL CARIBE, S.A</t>
  </si>
  <si>
    <t>HUMANO SEGUROS, S.A</t>
  </si>
  <si>
    <t>NOTARIZACIONES</t>
  </si>
  <si>
    <t>B1500000001</t>
  </si>
  <si>
    <t>N/A</t>
  </si>
  <si>
    <t>B1500000002</t>
  </si>
  <si>
    <t>VIATICOS</t>
  </si>
  <si>
    <t>A FUEGO LENTO, SRL</t>
  </si>
  <si>
    <t>ADQUISICION DE ALMUERZOS Y REFRIGERIOS</t>
  </si>
  <si>
    <t>131-11117-3</t>
  </si>
  <si>
    <t>B1500000642</t>
  </si>
  <si>
    <t>AGUA PLANETA AZUL, SA</t>
  </si>
  <si>
    <t>101-50393-9</t>
  </si>
  <si>
    <t>B1500136378</t>
  </si>
  <si>
    <t>24/5/2022</t>
  </si>
  <si>
    <t>AUTOCAMIONES, S.A</t>
  </si>
  <si>
    <t>101-01074-6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</si>
  <si>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</si>
  <si>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</si>
  <si>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</si>
  <si>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</si>
  <si>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</si>
  <si>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</si>
  <si>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COMPU OFFICE DOMINICANA, SRL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</si>
  <si>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</si>
  <si>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</si>
  <si>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</si>
  <si>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</si>
  <si>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</si>
  <si>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</si>
  <si>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</si>
  <si>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</si>
  <si>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</si>
  <si>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</si>
  <si>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</si>
  <si>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</si>
  <si>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</si>
  <si>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</si>
  <si>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</si>
  <si>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101-01193-9</t>
  </si>
  <si>
    <t>DELTA COMERCIAL, S.A</t>
  </si>
  <si>
    <t>SERVICIO MANTENIMIENTO DE VEHICULO EN GARANTIA, PARA USO DE LA INSTITUCION</t>
  </si>
  <si>
    <t>B1500018441</t>
  </si>
  <si>
    <t>FLORISTERIA ZUNNIFLOR, SRL</t>
  </si>
  <si>
    <t>AQUISICION DE CORONAS</t>
  </si>
  <si>
    <t>130-18213-2</t>
  </si>
  <si>
    <t>B1500002634</t>
  </si>
  <si>
    <t>B1500002635</t>
  </si>
  <si>
    <t>131-51248-8</t>
  </si>
  <si>
    <t>ING. RAFAEL GUILLERMO FIGUEROA MESA</t>
  </si>
  <si>
    <t>I TASACION DE TERRENO</t>
  </si>
  <si>
    <t>001-0646217-9</t>
  </si>
  <si>
    <t>OGTIC</t>
  </si>
  <si>
    <t>ALQUILER ESTABLECIMIENTO ENERO 2023</t>
  </si>
  <si>
    <t>430-01950-1</t>
  </si>
  <si>
    <t>B1500002045</t>
  </si>
  <si>
    <t xml:space="preserve">ROMANO DISEÑO Y CONSTRUCCIONES </t>
  </si>
  <si>
    <t>SERV. DE REPARACION Y MANTENIENTO DE PLOMERIA</t>
  </si>
  <si>
    <t>131-74577-6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</si>
  <si>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</si>
  <si>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</si>
  <si>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</si>
  <si>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</si>
  <si>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</si>
  <si>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</si>
  <si>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</si>
  <si>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</si>
  <si>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</si>
  <si>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</si>
  <si>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</si>
  <si>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</si>
  <si>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</si>
  <si>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</si>
  <si>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</si>
  <si>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</si>
  <si>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</si>
  <si>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</si>
  <si>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</si>
  <si>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>CAASD</t>
  </si>
  <si>
    <t>401-03727-2</t>
  </si>
  <si>
    <t>SERVICIO DE PUBLICACIONES EN PERIODICOS</t>
  </si>
  <si>
    <t>101-00356-1</t>
  </si>
  <si>
    <t>B1500004962</t>
  </si>
  <si>
    <t>B1500004972</t>
  </si>
  <si>
    <t>102-01717-4</t>
  </si>
  <si>
    <t>INGENIERIA &amp; MANTENIMIENTO AQUINO, IMA, SRL</t>
  </si>
  <si>
    <t>6TA CUBICACION, REMOZAMIENTO DEL EDIFICIO BIENES NACIONALES-CEA</t>
  </si>
  <si>
    <t>B1500000010</t>
  </si>
  <si>
    <t>P.A CATERING, SRL</t>
  </si>
  <si>
    <t>131-15509-1</t>
  </si>
  <si>
    <t>SERVICIO DE MANTENIMIENTO DE VEHICULO EN GARANTIA, PARA USO DE LA INSTITUCION</t>
  </si>
  <si>
    <t>B1500003626</t>
  </si>
  <si>
    <t>30 DIAS</t>
  </si>
  <si>
    <t>SUMINISTRO DE AGUA POTABLE OCTUBRE 2023</t>
  </si>
  <si>
    <t>B1500127803</t>
  </si>
  <si>
    <t>SUMINISTRO DE AGUA DE POZO OCTUBRE 2023</t>
  </si>
  <si>
    <t>B1500127854</t>
  </si>
  <si>
    <t>COMPU-OFFICE DOMINICANA, SRL</t>
  </si>
  <si>
    <t>ADQUISICION DE EQUIPOS INFORMATICOS PARA USO DE LA INSTITUCION</t>
  </si>
  <si>
    <t>B1500003923</t>
  </si>
  <si>
    <t>ADQUISICION DE TONERES, PARA SUPLIR LAS NECESIDADES DE LA INSTITUCION</t>
  </si>
  <si>
    <t>B1500003922</t>
  </si>
  <si>
    <t>B1500003847</t>
  </si>
  <si>
    <t>COLECTOR DE IMPUESTOS INTERNOS</t>
  </si>
  <si>
    <t>COMPRA DE SELLOS DEL COLEGIO DOMINICANO DE ABOGADOS</t>
  </si>
  <si>
    <t>3% TRANSFERENCIA INMOBILIARIA</t>
  </si>
  <si>
    <t>COLORAMA SERVICIOS GRAFICOS, SRL</t>
  </si>
  <si>
    <t>ADQUISICION DE TARJETAS DE INVITACION PARA EL 75 ANIVERSARIO DE LA INSTITUCION</t>
  </si>
  <si>
    <t>130-88927-9</t>
  </si>
  <si>
    <t>B1500000180</t>
  </si>
  <si>
    <t>EDITORA HOY, S.A.S</t>
  </si>
  <si>
    <t>SERVICIO DE PUBLICIDAD EN PERIODICOS PARA EL 1ER CENSO NACIONAL DE INMUEBLES Y PROPIEDADES DEL ESTADO</t>
  </si>
  <si>
    <t>101-09837-6</t>
  </si>
  <si>
    <t>B1500006546</t>
  </si>
  <si>
    <t>FLORISTERIA ZUNIFLOR, SRL</t>
  </si>
  <si>
    <t>ADQUISICION DE ARREGLOS DE FLORES, PARA SER UTILIZADAS EN ACTIVIDADES PROGRAMADAS DE LA INSTITUCION</t>
  </si>
  <si>
    <t>B1500002667</t>
  </si>
  <si>
    <t>POLIZA NO. 30-95-198702 PLANES COMPLEMENTARIOS CORRESPONDIENTE AL MES DE OCTUBRE 2023</t>
  </si>
  <si>
    <t>B1500029369</t>
  </si>
  <si>
    <t>ADQUISICION DE SERVICIOS DE ALMUERZO PARA DIFERENTES ACTIVIDADES PROGRAMADAS DE LA INSTITUCION, CORRESP. AGOSTO 2023</t>
  </si>
  <si>
    <t>B1500003069</t>
  </si>
  <si>
    <t>ADQUISICION DE SERVICIOS DE ALMUERZO PARA DIFERENTES ACTIVIDADES PROGRAMADAS DE LA INSTITUCION, CORRESP. SEPTIEMBRE 2023</t>
  </si>
  <si>
    <t>B1500003100</t>
  </si>
  <si>
    <t>SEGUROS RESERVAS</t>
  </si>
  <si>
    <t>RENOVACION POLIZA DE SEGURO DE VEHICULO NO. 2-2-502-0194458, FLOTILLA DE VEHICULO DE LA INSTITUCION</t>
  </si>
  <si>
    <t>101-87450-3</t>
  </si>
  <si>
    <t>B1500044179</t>
  </si>
  <si>
    <t>POLIZA DE SEGURO DE VIDA NO. 2-2-102-0013383, CORRESP. AL MES DE OCTUBRE 2023, PARA LOS COLABORADORES DE LA INSTITUCION</t>
  </si>
  <si>
    <t>B1500044579</t>
  </si>
  <si>
    <t xml:space="preserve">            INFORME CUENTA POR PAGAR OCTUBRE 2023</t>
  </si>
  <si>
    <t>REVISADO POR: MARIA BRITO DE GONZÁLEZ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</si>
</sst>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1" fillId="2" borderId="0" applyNumberFormat="0" applyBorder="0" applyAlignment="0" applyProtection="0"/>
  </cellStyleXfs>
  <cellXfs count="79">
    <xf numFmtId="0" fontId="0" fillId="0" borderId="0" xfId="0"/>
    <xf numFmtId="0" fontId="3" fillId="0" borderId="0" xfId="0" applyFont="1"/>
    <xf numFmtId="0" fontId="8" fillId="0" borderId="0" xfId="4" applyFont="1" applyFill="1" applyBorder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43" fontId="2" fillId="0" borderId="0" xfId="1" applyFont="1"/>
    <xf numFmtId="164" fontId="0" fillId="0" borderId="0" xfId="0" applyNumberFormat="1"/>
    <xf numFmtId="0" fontId="6" fillId="0" borderId="9" xfId="0" applyFont="1" applyFill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0" borderId="9" xfId="2" applyFont="1" applyFill="1" applyBorder="1" applyAlignment="1">
      <alignment horizontal="left"/>
    </xf>
    <xf numFmtId="14" fontId="6" fillId="0" borderId="9" xfId="2" applyNumberFormat="1" applyFont="1" applyFill="1" applyBorder="1" applyAlignment="1">
      <alignment horizontal="left"/>
    </xf>
    <xf numFmtId="0" fontId="10" fillId="0" borderId="9" xfId="2" applyFont="1" applyFill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6" fillId="0" borderId="9" xfId="1" applyFont="1" applyFill="1" applyBorder="1"/>
    <xf numFmtId="14" fontId="10" fillId="0" borderId="9" xfId="2" applyNumberFormat="1" applyFont="1" applyFill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43" fontId="10" fillId="0" borderId="9" xfId="1" applyFont="1" applyFill="1" applyBorder="1"/>
    <xf numFmtId="0" fontId="10" fillId="0" borderId="9" xfId="2" applyFont="1" applyFill="1" applyBorder="1" applyAlignment="1">
      <alignment horizontal="left" vertical="center"/>
    </xf>
    <xf numFmtId="14" fontId="10" fillId="0" borderId="9" xfId="1" applyNumberFormat="1" applyFont="1" applyFill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Fill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43" fontId="0" fillId="0" borderId="9" xfId="1" applyFont="1" applyFill="1" applyBorder="1"/>
    <xf numFmtId="0" fontId="6" fillId="0" borderId="17" xfId="2" applyFont="1" applyFill="1" applyBorder="1" applyAlignment="1">
      <alignment horizontal="left"/>
    </xf>
    <xf numFmtId="14" fontId="6" fillId="0" borderId="17" xfId="2" applyNumberFormat="1" applyFont="1" applyFill="1" applyBorder="1" applyAlignment="1">
      <alignment horizontal="left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7" fillId="0" borderId="11" xfId="1" applyFont="1" applyFill="1" applyBorder="1"/>
    <xf numFmtId="0" fontId="10" fillId="0" borderId="9" xfId="2" applyFont="1" applyFill="1" applyBorder="1" applyAlignment="1">
      <alignment horizontal="left" vertical="center" wrapText="1"/>
    </xf>
    <xf numFmtId="4" fontId="10" fillId="0" borderId="9" xfId="2" applyNumberFormat="1" applyFont="1" applyFill="1" applyBorder="1" applyAlignment="1">
      <alignment horizontal="right" vertical="center" wrapText="1"/>
    </xf>
    <xf numFmtId="43" fontId="10" fillId="0" borderId="9" xfId="1" applyFont="1" applyFill="1" applyBorder="1" applyAlignment="1">
      <alignment horizontal="left" vertical="center" wrapText="1"/>
    </xf>
    <xf numFmtId="0" fontId="10" fillId="0" borderId="14" xfId="2" applyFont="1" applyFill="1" applyBorder="1" applyAlignment="1">
      <alignment horizontal="left" vertical="center"/>
    </xf>
    <xf numFmtId="4" fontId="10" fillId="0" borderId="9" xfId="0" applyNumberFormat="1" applyFont="1" applyFill="1" applyBorder="1" applyAlignment="1">
      <alignment horizontal="left"/>
    </xf>
    <xf numFmtId="14" fontId="10" fillId="0" borderId="14" xfId="3" applyNumberFormat="1" applyFont="1" applyFill="1" applyBorder="1" applyAlignment="1">
      <alignment horizontal="left" vertical="center" wrapText="1"/>
    </xf>
    <xf numFmtId="14" fontId="10" fillId="0" borderId="14" xfId="2" applyNumberFormat="1" applyFont="1" applyFill="1" applyBorder="1" applyAlignment="1">
      <alignment horizontal="left" vertical="center" wrapText="1"/>
    </xf>
    <xf numFmtId="43" fontId="10" fillId="0" borderId="14" xfId="1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center"/>
    </xf>
    <xf numFmtId="0" fontId="10" fillId="0" borderId="9" xfId="4" applyFont="1" applyFill="1" applyBorder="1"/>
    <xf numFmtId="14" fontId="10" fillId="0" borderId="14" xfId="2" applyNumberFormat="1" applyFont="1" applyFill="1" applyBorder="1" applyAlignment="1">
      <alignment horizontal="left"/>
    </xf>
    <xf numFmtId="0" fontId="6" fillId="0" borderId="17" xfId="0" applyFont="1" applyFill="1" applyBorder="1" applyAlignment="1">
      <alignment horizontal="left"/>
    </xf>
    <xf numFmtId="0" fontId="6" fillId="0" borderId="18" xfId="2" applyFont="1" applyFill="1" applyBorder="1" applyAlignment="1">
      <alignment horizontal="left"/>
    </xf>
    <xf numFmtId="0" fontId="6" fillId="0" borderId="17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9" xfId="0" applyFill="1" applyBorder="1"/>
    <xf numFmtId="0" fontId="6" fillId="0" borderId="9" xfId="0" applyFont="1" applyFill="1" applyBorder="1"/>
    <xf numFmtId="0" fontId="3" fillId="0" borderId="9" xfId="0" applyFont="1" applyFill="1" applyBorder="1"/>
    <xf numFmtId="0" fontId="6" fillId="0" borderId="9" xfId="0" applyFont="1" applyFill="1" applyBorder="1" applyAlignment="1">
      <alignment horizontal="left"/>
    </xf>
    <xf numFmtId="43" fontId="6" fillId="0" borderId="10" xfId="1" applyFont="1" applyFill="1" applyBorder="1"/>
    <xf numFmtId="43" fontId="6" fillId="0" borderId="18" xfId="1" applyFont="1" applyFill="1" applyBorder="1"/>
    <xf numFmtId="0" fontId="10" fillId="0" borderId="10" xfId="2" applyFont="1" applyFill="1" applyBorder="1" applyAlignment="1">
      <alignment horizontal="left"/>
    </xf>
    <xf numFmtId="0" fontId="10" fillId="0" borderId="10" xfId="0" applyFont="1" applyFill="1" applyBorder="1" applyAlignment="1">
      <alignment horizontal="left"/>
    </xf>
    <xf numFmtId="0" fontId="10" fillId="0" borderId="9" xfId="2" applyFont="1" applyFill="1" applyBorder="1" applyAlignment="1">
      <alignment horizontal="center"/>
    </xf>
    <xf numFmtId="43" fontId="12" fillId="0" borderId="9" xfId="1" applyFont="1" applyFill="1" applyBorder="1"/>
    <xf numFmtId="0" fontId="0" fillId="0" borderId="0" xfId="0" applyFill="1"/>
    <xf numFmtId="0" fontId="6" fillId="0" borderId="0" xfId="0" applyFont="1" applyFill="1" applyBorder="1"/>
    <xf numFmtId="0" fontId="6" fillId="0" borderId="11" xfId="0" applyFont="1" applyFill="1" applyBorder="1"/>
    <xf numFmtId="43" fontId="4" fillId="0" borderId="9" xfId="0" applyNumberFormat="1" applyFont="1" applyFill="1" applyBorder="1"/>
    <xf numFmtId="0" fontId="3" fillId="0" borderId="0" xfId="0" applyFont="1" applyFill="1"/>
    <xf numFmtId="43" fontId="0" fillId="0" borderId="0" xfId="1" applyFont="1" applyFill="1"/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165" fontId="8" fillId="0" borderId="15" xfId="1" applyNumberFormat="1" applyFont="1" applyFill="1" applyBorder="1" applyAlignment="1">
      <alignment horizontal="center" vertical="center"/>
    </xf>
    <xf numFmtId="165" fontId="8" fillId="0" borderId="16" xfId="1" applyNumberFormat="1" applyFont="1" applyFill="1" applyBorder="1" applyAlignment="1">
      <alignment horizontal="center" vertical="center"/>
    </xf>
    <xf numFmtId="165" fontId="8" fillId="0" borderId="15" xfId="1" applyNumberFormat="1" applyFont="1" applyFill="1" applyBorder="1" applyAlignment="1">
      <alignment horizontal="center" vertical="center" wrapText="1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66675</xdr:colOff>
      <xdr:row>2</xdr:row>
      <xdr:rowOff>0</xdr:rowOff>
    </xdr:from>
    <xdr:to>
      <xdr:col>3</xdr:col>
      <xdr:colOff>760693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85726</xdr:colOff>
      <xdr:row>6</xdr:row>
      <xdr:rowOff>28577</xdr:rowOff>
    </xdr:from>
    <xdr:to>
      <xdr:col>0</xdr:col>
      <xdr:colOff>734839</xdr:colOff>
      <xdr:row>7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dhira%20Neuman/Downloads/CUENTAS%20POR%20PAGAR%202023-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</sheetNames>
    <sheetDataSet>
      <sheetData sheetId="0"/>
      <sheetData sheetId="1"/>
      <sheetData sheetId="2"/>
      <sheetData sheetId="3"/>
      <sheetData sheetId="4">
        <row r="19">
          <cell r="E19">
            <v>204900</v>
          </cell>
        </row>
      </sheetData>
      <sheetData sheetId="5">
        <row r="22">
          <cell r="G22">
            <v>130000</v>
          </cell>
        </row>
        <row r="23">
          <cell r="G23">
            <v>1425878.9399999997</v>
          </cell>
        </row>
        <row r="24">
          <cell r="G24">
            <v>778475</v>
          </cell>
          <cell r="H24">
            <v>0</v>
          </cell>
        </row>
      </sheetData>
      <sheetData sheetId="6">
        <row r="64">
          <cell r="F64">
            <v>250402.3</v>
          </cell>
        </row>
      </sheetData>
      <sheetData sheetId="7">
        <row r="21">
          <cell r="E21">
            <v>25545000</v>
          </cell>
        </row>
      </sheetData>
      <sheetData sheetId="8">
        <row r="83">
          <cell r="F83">
            <v>24268464.099999994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9"/>
  <sheetViews>
    <sheetView tabSelected="1" zoomScale="80" zoomScaleNormal="80" workbookViewId="0">
      <selection activeCell="O61" sqref="O61"/>
    </sheetView>
  </sheetViews>
  <sheetFormatPr baseColWidth="10" defaultRowHeight="15" x14ac:dyDescent="0.25"/>
  <cols>
    <col min="1" max="1" width="57.42578125" customWidth="1"/>
    <col min="2" max="2" width="141.5703125" bestFit="1" customWidth="1"/>
    <col min="3" max="3" width="14.7109375" customWidth="1"/>
    <col min="4" max="4" width="25.85546875" bestFit="1" customWidth="1"/>
    <col min="5" max="5" width="17.42578125" bestFit="1" customWidth="1"/>
    <col min="6" max="6" width="17.42578125" customWidth="1"/>
    <col min="7" max="7" width="19" customWidth="1"/>
    <col min="8" max="8" width="16.5703125" customWidth="1"/>
    <col min="9" max="9" width="16.7109375" bestFit="1" customWidth="1"/>
    <col min="10" max="10" width="16.28515625" bestFit="1" customWidth="1"/>
    <col min="11" max="11" width="14.85546875" bestFit="1" customWidth="1"/>
    <col min="12" max="12" width="15.28515625" customWidth="1"/>
    <col min="13" max="13" width="17.42578125" bestFit="1" customWidth="1"/>
    <col min="14" max="14" width="27.42578125" customWidth="1"/>
    <col min="15" max="15" width="24.42578125" customWidth="1"/>
  </cols>
  <sheetData>
    <row r="1" spans="1:15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spans="1:15" ht="15.75" thickBot="1" x14ac:dyDescent="0.3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</row>
    <row r="3" spans="1:15" x14ac:dyDescent="0.25">
      <c r="A3" s="67" t="s">
        <v>1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9"/>
    </row>
    <row r="4" spans="1:15" x14ac:dyDescent="0.25">
      <c r="A4" s="70" t="s">
        <v>2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2"/>
    </row>
    <row r="5" spans="1:15" ht="13.5" customHeight="1" thickBot="1" x14ac:dyDescent="0.3">
      <c r="A5" s="73" t="s">
        <v>154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5"/>
    </row>
    <row r="6" spans="1:15" ht="15.75" hidden="1" thickBot="1" x14ac:dyDescent="0.3">
      <c r="A6" s="62" t="s">
        <v>3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57"/>
      <c r="O6" s="58"/>
    </row>
    <row r="7" spans="1:15" ht="21.75" customHeight="1" x14ac:dyDescent="0.25">
      <c r="A7" s="76" t="s">
        <v>8</v>
      </c>
      <c r="B7" s="76" t="s">
        <v>0</v>
      </c>
      <c r="C7" s="76" t="s">
        <v>4</v>
      </c>
      <c r="D7" s="78" t="s">
        <v>15</v>
      </c>
      <c r="E7" s="78" t="s">
        <v>16</v>
      </c>
      <c r="F7" s="78" t="s">
        <v>17</v>
      </c>
      <c r="G7" s="78" t="s">
        <v>18</v>
      </c>
      <c r="H7" s="78" t="s">
        <v>9</v>
      </c>
      <c r="I7" s="76" t="s">
        <v>20</v>
      </c>
      <c r="J7" s="76" t="s">
        <v>19</v>
      </c>
      <c r="K7" s="76" t="s">
        <v>10</v>
      </c>
      <c r="L7" s="76" t="s">
        <v>11</v>
      </c>
      <c r="M7" s="76" t="s">
        <v>12</v>
      </c>
      <c r="N7" s="78" t="s">
        <v>13</v>
      </c>
      <c r="O7" s="76" t="s">
        <v>14</v>
      </c>
    </row>
    <row r="8" spans="1:15" ht="37.5" customHeight="1" thickBot="1" x14ac:dyDescent="0.3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</row>
    <row r="9" spans="1:15" x14ac:dyDescent="0.25">
      <c r="A9" s="52" t="s">
        <v>32</v>
      </c>
      <c r="B9" s="52" t="s">
        <v>33</v>
      </c>
      <c r="C9" s="14" t="s">
        <v>34</v>
      </c>
      <c r="D9" s="14" t="s">
        <v>35</v>
      </c>
      <c r="E9" s="17">
        <v>44908</v>
      </c>
      <c r="F9" s="17">
        <v>44802</v>
      </c>
      <c r="G9" s="17"/>
      <c r="H9" s="41" t="s">
        <v>29</v>
      </c>
      <c r="I9" s="15"/>
      <c r="J9" s="15"/>
      <c r="K9" s="15"/>
      <c r="L9" s="19"/>
      <c r="M9" s="15">
        <v>296995.38</v>
      </c>
      <c r="N9" s="22">
        <f t="shared" ref="N9:N30" si="0">SUM(I9:M9)</f>
        <v>296995.38</v>
      </c>
      <c r="O9" s="39" t="s">
        <v>22</v>
      </c>
    </row>
    <row r="10" spans="1:15" x14ac:dyDescent="0.25">
      <c r="A10" s="14" t="s">
        <v>36</v>
      </c>
      <c r="B10" s="14" t="s">
        <v>24</v>
      </c>
      <c r="C10" s="14" t="s">
        <v>37</v>
      </c>
      <c r="D10" s="14" t="s">
        <v>38</v>
      </c>
      <c r="E10" s="17"/>
      <c r="F10" s="17" t="s">
        <v>39</v>
      </c>
      <c r="G10" s="17"/>
      <c r="H10" s="41" t="s">
        <v>29</v>
      </c>
      <c r="I10" s="15"/>
      <c r="J10" s="15"/>
      <c r="K10" s="19"/>
      <c r="L10" s="19"/>
      <c r="M10" s="19">
        <v>9000</v>
      </c>
      <c r="N10" s="22">
        <f t="shared" si="0"/>
        <v>9000</v>
      </c>
      <c r="O10" s="39" t="s">
        <v>22</v>
      </c>
    </row>
    <row r="11" spans="1:15" x14ac:dyDescent="0.25">
      <c r="A11" s="40" t="s">
        <v>40</v>
      </c>
      <c r="B11" s="14" t="s">
        <v>115</v>
      </c>
      <c r="C11" s="14" t="s">
        <v>41</v>
      </c>
      <c r="D11" s="14" t="s">
        <v>116</v>
      </c>
      <c r="E11" s="17">
        <v>45215</v>
      </c>
      <c r="F11" s="17">
        <v>45197</v>
      </c>
      <c r="G11" s="31" t="s">
        <v>117</v>
      </c>
      <c r="H11" s="41" t="s">
        <v>29</v>
      </c>
      <c r="I11" s="33">
        <v>9491.2800000000007</v>
      </c>
      <c r="J11" s="32"/>
      <c r="K11" s="15"/>
      <c r="L11" s="15"/>
      <c r="M11" s="19"/>
      <c r="N11" s="22">
        <f t="shared" si="0"/>
        <v>9491.2800000000007</v>
      </c>
      <c r="O11" s="39" t="s">
        <v>23</v>
      </c>
    </row>
    <row r="12" spans="1:15" x14ac:dyDescent="0.25">
      <c r="A12" s="53" t="s">
        <v>42</v>
      </c>
      <c r="B12" s="52" t="s">
        <v>43</v>
      </c>
      <c r="C12" s="14" t="s">
        <v>44</v>
      </c>
      <c r="D12" s="14" t="s">
        <v>45</v>
      </c>
      <c r="E12" s="17" t="s">
        <v>46</v>
      </c>
      <c r="F12" s="17">
        <v>44541</v>
      </c>
      <c r="G12" s="17" t="s">
        <v>47</v>
      </c>
      <c r="H12" s="41" t="s">
        <v>29</v>
      </c>
      <c r="I12" s="19"/>
      <c r="J12" s="19"/>
      <c r="K12" s="19"/>
      <c r="L12" s="19"/>
      <c r="M12" s="19">
        <v>40000</v>
      </c>
      <c r="N12" s="22">
        <f t="shared" si="0"/>
        <v>40000</v>
      </c>
      <c r="O12" s="39" t="s">
        <v>22</v>
      </c>
    </row>
    <row r="13" spans="1:15" x14ac:dyDescent="0.25">
      <c r="A13" s="40" t="s">
        <v>103</v>
      </c>
      <c r="B13" s="14" t="s">
        <v>118</v>
      </c>
      <c r="C13" s="14" t="s">
        <v>104</v>
      </c>
      <c r="D13" s="14" t="s">
        <v>119</v>
      </c>
      <c r="E13" s="17">
        <v>45229</v>
      </c>
      <c r="F13" s="17">
        <v>45200</v>
      </c>
      <c r="G13" s="31" t="s">
        <v>117</v>
      </c>
      <c r="H13" s="41" t="s">
        <v>29</v>
      </c>
      <c r="I13" s="19">
        <v>2689.6</v>
      </c>
      <c r="J13" s="19"/>
      <c r="K13" s="19"/>
      <c r="L13" s="19"/>
      <c r="M13" s="19"/>
      <c r="N13" s="22">
        <f t="shared" si="0"/>
        <v>2689.6</v>
      </c>
      <c r="O13" s="39" t="s">
        <v>22</v>
      </c>
    </row>
    <row r="14" spans="1:15" x14ac:dyDescent="0.25">
      <c r="A14" s="40" t="s">
        <v>103</v>
      </c>
      <c r="B14" s="14" t="s">
        <v>120</v>
      </c>
      <c r="C14" s="14" t="s">
        <v>104</v>
      </c>
      <c r="D14" s="14" t="s">
        <v>121</v>
      </c>
      <c r="E14" s="17">
        <v>45229</v>
      </c>
      <c r="F14" s="17">
        <v>45200</v>
      </c>
      <c r="G14" s="31" t="s">
        <v>117</v>
      </c>
      <c r="H14" s="41" t="s">
        <v>29</v>
      </c>
      <c r="I14" s="19">
        <v>960</v>
      </c>
      <c r="J14" s="19"/>
      <c r="K14" s="19"/>
      <c r="L14" s="19"/>
      <c r="M14" s="19"/>
      <c r="N14" s="22">
        <f t="shared" si="0"/>
        <v>960</v>
      </c>
      <c r="O14" s="39" t="s">
        <v>22</v>
      </c>
    </row>
    <row r="15" spans="1:15" x14ac:dyDescent="0.25">
      <c r="A15" s="52" t="s">
        <v>48</v>
      </c>
      <c r="B15" s="52" t="s">
        <v>49</v>
      </c>
      <c r="C15" s="14" t="s">
        <v>50</v>
      </c>
      <c r="D15" s="14" t="s">
        <v>51</v>
      </c>
      <c r="E15" s="21">
        <v>44914</v>
      </c>
      <c r="F15" s="17">
        <v>44910</v>
      </c>
      <c r="G15" s="54"/>
      <c r="H15" s="41" t="s">
        <v>29</v>
      </c>
      <c r="I15" s="15"/>
      <c r="J15" s="15"/>
      <c r="K15" s="15"/>
      <c r="L15" s="15"/>
      <c r="M15" s="19">
        <v>233480.64</v>
      </c>
      <c r="N15" s="22">
        <f t="shared" si="0"/>
        <v>233480.64</v>
      </c>
      <c r="O15" s="39" t="s">
        <v>22</v>
      </c>
    </row>
    <row r="16" spans="1:15" x14ac:dyDescent="0.25">
      <c r="A16" s="14" t="s">
        <v>122</v>
      </c>
      <c r="B16" s="14" t="s">
        <v>123</v>
      </c>
      <c r="C16" s="14" t="s">
        <v>50</v>
      </c>
      <c r="D16" s="14" t="s">
        <v>124</v>
      </c>
      <c r="E16" s="17">
        <v>45211</v>
      </c>
      <c r="F16" s="17">
        <v>45195</v>
      </c>
      <c r="G16" s="31" t="s">
        <v>117</v>
      </c>
      <c r="H16" s="41" t="s">
        <v>29</v>
      </c>
      <c r="I16" s="15">
        <v>3360677.52</v>
      </c>
      <c r="J16" s="15"/>
      <c r="K16" s="15"/>
      <c r="L16" s="15"/>
      <c r="M16" s="19"/>
      <c r="N16" s="22">
        <f t="shared" si="0"/>
        <v>3360677.52</v>
      </c>
      <c r="O16" s="39" t="s">
        <v>22</v>
      </c>
    </row>
    <row r="17" spans="1:15" x14ac:dyDescent="0.25">
      <c r="A17" s="14" t="s">
        <v>122</v>
      </c>
      <c r="B17" s="14" t="s">
        <v>125</v>
      </c>
      <c r="C17" s="14" t="s">
        <v>50</v>
      </c>
      <c r="D17" s="14" t="s">
        <v>126</v>
      </c>
      <c r="E17" s="17">
        <v>45211</v>
      </c>
      <c r="F17" s="17">
        <v>45195</v>
      </c>
      <c r="G17" s="31" t="s">
        <v>117</v>
      </c>
      <c r="H17" s="41" t="s">
        <v>29</v>
      </c>
      <c r="I17" s="15">
        <v>507509.52</v>
      </c>
      <c r="J17" s="15"/>
      <c r="K17" s="15"/>
      <c r="L17" s="15"/>
      <c r="M17" s="19"/>
      <c r="N17" s="22">
        <f t="shared" si="0"/>
        <v>507509.52</v>
      </c>
      <c r="O17" s="39" t="s">
        <v>22</v>
      </c>
    </row>
    <row r="18" spans="1:15" x14ac:dyDescent="0.25">
      <c r="A18" s="14" t="s">
        <v>122</v>
      </c>
      <c r="B18" s="14" t="s">
        <v>125</v>
      </c>
      <c r="C18" s="14" t="s">
        <v>50</v>
      </c>
      <c r="D18" s="14" t="s">
        <v>127</v>
      </c>
      <c r="E18" s="17">
        <v>45211</v>
      </c>
      <c r="F18" s="17">
        <v>45145</v>
      </c>
      <c r="G18" s="31" t="s">
        <v>117</v>
      </c>
      <c r="H18" s="41" t="s">
        <v>29</v>
      </c>
      <c r="I18" s="15">
        <v>460043.37</v>
      </c>
      <c r="J18" s="15"/>
      <c r="K18" s="15"/>
      <c r="L18" s="15"/>
      <c r="M18" s="19"/>
      <c r="N18" s="22">
        <f t="shared" si="0"/>
        <v>460043.37</v>
      </c>
      <c r="O18" s="39" t="s">
        <v>22</v>
      </c>
    </row>
    <row r="19" spans="1:15" x14ac:dyDescent="0.25">
      <c r="A19" s="40" t="s">
        <v>128</v>
      </c>
      <c r="B19" s="14" t="s">
        <v>129</v>
      </c>
      <c r="C19" s="14" t="s">
        <v>29</v>
      </c>
      <c r="D19" s="14" t="s">
        <v>29</v>
      </c>
      <c r="E19" s="17">
        <v>45223</v>
      </c>
      <c r="F19" s="17" t="s">
        <v>29</v>
      </c>
      <c r="G19" s="31" t="s">
        <v>117</v>
      </c>
      <c r="H19" s="41" t="s">
        <v>29</v>
      </c>
      <c r="I19" s="15">
        <v>1450</v>
      </c>
      <c r="J19" s="15"/>
      <c r="K19" s="15"/>
      <c r="L19" s="15"/>
      <c r="M19" s="19"/>
      <c r="N19" s="22">
        <f t="shared" si="0"/>
        <v>1450</v>
      </c>
      <c r="O19" s="39" t="s">
        <v>22</v>
      </c>
    </row>
    <row r="20" spans="1:15" x14ac:dyDescent="0.25">
      <c r="A20" s="40" t="s">
        <v>128</v>
      </c>
      <c r="B20" s="14" t="s">
        <v>129</v>
      </c>
      <c r="C20" s="14" t="s">
        <v>29</v>
      </c>
      <c r="D20" s="14" t="s">
        <v>29</v>
      </c>
      <c r="E20" s="17">
        <v>45223</v>
      </c>
      <c r="F20" s="17" t="s">
        <v>29</v>
      </c>
      <c r="G20" s="31" t="s">
        <v>117</v>
      </c>
      <c r="H20" s="41" t="s">
        <v>29</v>
      </c>
      <c r="I20" s="15">
        <v>1380</v>
      </c>
      <c r="J20" s="15"/>
      <c r="K20" s="15"/>
      <c r="L20" s="15"/>
      <c r="M20" s="19"/>
      <c r="N20" s="22">
        <f t="shared" si="0"/>
        <v>1380</v>
      </c>
      <c r="O20" s="39" t="s">
        <v>22</v>
      </c>
    </row>
    <row r="21" spans="1:15" x14ac:dyDescent="0.25">
      <c r="A21" s="40" t="s">
        <v>128</v>
      </c>
      <c r="B21" s="14" t="s">
        <v>130</v>
      </c>
      <c r="C21" s="14" t="s">
        <v>29</v>
      </c>
      <c r="D21" s="14" t="s">
        <v>29</v>
      </c>
      <c r="E21" s="17">
        <v>45223</v>
      </c>
      <c r="F21" s="17" t="s">
        <v>29</v>
      </c>
      <c r="G21" s="31" t="s">
        <v>117</v>
      </c>
      <c r="H21" s="41" t="s">
        <v>29</v>
      </c>
      <c r="I21" s="15">
        <v>8770.18</v>
      </c>
      <c r="J21" s="15"/>
      <c r="K21" s="15"/>
      <c r="L21" s="15"/>
      <c r="M21" s="19"/>
      <c r="N21" s="22">
        <f t="shared" si="0"/>
        <v>8770.18</v>
      </c>
      <c r="O21" s="39" t="s">
        <v>22</v>
      </c>
    </row>
    <row r="22" spans="1:15" x14ac:dyDescent="0.25">
      <c r="A22" s="40" t="s">
        <v>128</v>
      </c>
      <c r="B22" s="14" t="s">
        <v>130</v>
      </c>
      <c r="C22" s="14" t="s">
        <v>29</v>
      </c>
      <c r="D22" s="14" t="s">
        <v>29</v>
      </c>
      <c r="E22" s="17">
        <v>45223</v>
      </c>
      <c r="F22" s="17" t="s">
        <v>29</v>
      </c>
      <c r="G22" s="31" t="s">
        <v>117</v>
      </c>
      <c r="H22" s="41" t="s">
        <v>29</v>
      </c>
      <c r="I22" s="15">
        <v>12405.51</v>
      </c>
      <c r="J22" s="15"/>
      <c r="K22" s="15"/>
      <c r="L22" s="15"/>
      <c r="M22" s="19"/>
      <c r="N22" s="22">
        <f t="shared" si="0"/>
        <v>12405.51</v>
      </c>
      <c r="O22" s="39" t="s">
        <v>22</v>
      </c>
    </row>
    <row r="23" spans="1:15" x14ac:dyDescent="0.25">
      <c r="A23" s="40" t="s">
        <v>131</v>
      </c>
      <c r="B23" s="14" t="s">
        <v>132</v>
      </c>
      <c r="C23" s="14" t="s">
        <v>133</v>
      </c>
      <c r="D23" s="14" t="s">
        <v>134</v>
      </c>
      <c r="E23" s="17">
        <v>45222</v>
      </c>
      <c r="F23" s="17">
        <v>45211</v>
      </c>
      <c r="G23" s="31" t="s">
        <v>117</v>
      </c>
      <c r="H23" s="41" t="s">
        <v>29</v>
      </c>
      <c r="I23" s="15">
        <v>199125</v>
      </c>
      <c r="J23" s="15"/>
      <c r="K23" s="15"/>
      <c r="L23" s="15"/>
      <c r="M23" s="19"/>
      <c r="N23" s="22">
        <f t="shared" si="0"/>
        <v>199125</v>
      </c>
      <c r="O23" s="39" t="s">
        <v>22</v>
      </c>
    </row>
    <row r="24" spans="1:15" x14ac:dyDescent="0.25">
      <c r="A24" s="53" t="s">
        <v>52</v>
      </c>
      <c r="B24" s="52" t="s">
        <v>53</v>
      </c>
      <c r="C24" s="14" t="s">
        <v>54</v>
      </c>
      <c r="D24" s="14" t="s">
        <v>55</v>
      </c>
      <c r="E24" s="17">
        <v>44258</v>
      </c>
      <c r="F24" s="17" t="s">
        <v>56</v>
      </c>
      <c r="G24" s="17" t="s">
        <v>57</v>
      </c>
      <c r="H24" s="41" t="s">
        <v>29</v>
      </c>
      <c r="I24" s="19"/>
      <c r="J24" s="19"/>
      <c r="K24" s="19"/>
      <c r="L24" s="19"/>
      <c r="M24" s="19">
        <v>29166.67</v>
      </c>
      <c r="N24" s="22">
        <f t="shared" si="0"/>
        <v>29166.67</v>
      </c>
      <c r="O24" s="39" t="s">
        <v>22</v>
      </c>
    </row>
    <row r="25" spans="1:15" x14ac:dyDescent="0.25">
      <c r="A25" s="53" t="s">
        <v>52</v>
      </c>
      <c r="B25" s="52" t="s">
        <v>53</v>
      </c>
      <c r="C25" s="14" t="s">
        <v>54</v>
      </c>
      <c r="D25" s="14" t="s">
        <v>58</v>
      </c>
      <c r="E25" s="17">
        <v>44472</v>
      </c>
      <c r="F25" s="17">
        <v>44319</v>
      </c>
      <c r="G25" s="17" t="s">
        <v>57</v>
      </c>
      <c r="H25" s="41" t="s">
        <v>29</v>
      </c>
      <c r="I25" s="19"/>
      <c r="J25" s="19"/>
      <c r="K25" s="19"/>
      <c r="L25" s="19"/>
      <c r="M25" s="19">
        <v>29166.67</v>
      </c>
      <c r="N25" s="22">
        <f t="shared" si="0"/>
        <v>29166.67</v>
      </c>
      <c r="O25" s="39" t="s">
        <v>22</v>
      </c>
    </row>
    <row r="26" spans="1:15" x14ac:dyDescent="0.25">
      <c r="A26" s="53" t="s">
        <v>59</v>
      </c>
      <c r="B26" s="52" t="s">
        <v>60</v>
      </c>
      <c r="C26" s="14" t="s">
        <v>61</v>
      </c>
      <c r="D26" s="14" t="s">
        <v>62</v>
      </c>
      <c r="E26" s="17" t="s">
        <v>63</v>
      </c>
      <c r="F26" s="17">
        <v>44354</v>
      </c>
      <c r="G26" s="17" t="s">
        <v>47</v>
      </c>
      <c r="H26" s="41" t="s">
        <v>29</v>
      </c>
      <c r="I26" s="19"/>
      <c r="J26" s="19"/>
      <c r="K26" s="19"/>
      <c r="L26" s="19"/>
      <c r="M26" s="19">
        <v>30240</v>
      </c>
      <c r="N26" s="22">
        <f t="shared" si="0"/>
        <v>30240</v>
      </c>
      <c r="O26" s="23" t="s">
        <v>22</v>
      </c>
    </row>
    <row r="27" spans="1:15" x14ac:dyDescent="0.25">
      <c r="A27" s="34" t="s">
        <v>65</v>
      </c>
      <c r="B27" s="34" t="s">
        <v>66</v>
      </c>
      <c r="C27" s="34" t="s">
        <v>64</v>
      </c>
      <c r="D27" s="20" t="s">
        <v>67</v>
      </c>
      <c r="E27" s="36">
        <v>45162</v>
      </c>
      <c r="F27" s="37">
        <v>45146</v>
      </c>
      <c r="G27" s="31"/>
      <c r="H27" s="41" t="s">
        <v>29</v>
      </c>
      <c r="I27" s="38"/>
      <c r="J27" s="38"/>
      <c r="K27" s="19">
        <v>71038.25</v>
      </c>
      <c r="L27" s="19"/>
      <c r="M27" s="19"/>
      <c r="N27" s="22">
        <f t="shared" si="0"/>
        <v>71038.25</v>
      </c>
      <c r="O27" s="23" t="s">
        <v>22</v>
      </c>
    </row>
    <row r="28" spans="1:15" x14ac:dyDescent="0.25">
      <c r="A28" s="34" t="s">
        <v>25</v>
      </c>
      <c r="B28" s="34" t="s">
        <v>105</v>
      </c>
      <c r="C28" s="34" t="s">
        <v>106</v>
      </c>
      <c r="D28" s="20" t="s">
        <v>107</v>
      </c>
      <c r="E28" s="36">
        <v>45175</v>
      </c>
      <c r="F28" s="37">
        <v>45147</v>
      </c>
      <c r="G28" s="31"/>
      <c r="H28" s="41" t="s">
        <v>29</v>
      </c>
      <c r="I28" s="38"/>
      <c r="J28" s="32">
        <v>119770</v>
      </c>
      <c r="K28" s="19"/>
      <c r="L28" s="19"/>
      <c r="M28" s="19"/>
      <c r="N28" s="22">
        <f t="shared" si="0"/>
        <v>119770</v>
      </c>
      <c r="O28" s="23" t="s">
        <v>22</v>
      </c>
    </row>
    <row r="29" spans="1:15" x14ac:dyDescent="0.25">
      <c r="A29" s="34" t="s">
        <v>25</v>
      </c>
      <c r="B29" s="34" t="s">
        <v>105</v>
      </c>
      <c r="C29" s="34" t="s">
        <v>106</v>
      </c>
      <c r="D29" s="20" t="s">
        <v>108</v>
      </c>
      <c r="E29" s="36">
        <v>45175</v>
      </c>
      <c r="F29" s="37">
        <v>45119</v>
      </c>
      <c r="G29" s="31"/>
      <c r="H29" s="41" t="s">
        <v>29</v>
      </c>
      <c r="I29" s="38"/>
      <c r="J29" s="32">
        <v>7080</v>
      </c>
      <c r="K29" s="19"/>
      <c r="L29" s="19"/>
      <c r="M29" s="19"/>
      <c r="N29" s="22">
        <f t="shared" si="0"/>
        <v>7080</v>
      </c>
      <c r="O29" s="23" t="s">
        <v>22</v>
      </c>
    </row>
    <row r="30" spans="1:15" x14ac:dyDescent="0.25">
      <c r="A30" s="14" t="s">
        <v>135</v>
      </c>
      <c r="B30" s="14" t="s">
        <v>136</v>
      </c>
      <c r="C30" s="14" t="s">
        <v>137</v>
      </c>
      <c r="D30" s="14" t="s">
        <v>138</v>
      </c>
      <c r="E30" s="17">
        <v>45216</v>
      </c>
      <c r="F30" s="17">
        <v>45119</v>
      </c>
      <c r="G30" s="31" t="s">
        <v>117</v>
      </c>
      <c r="H30" s="41" t="s">
        <v>29</v>
      </c>
      <c r="I30" s="33">
        <v>133564.20000000001</v>
      </c>
      <c r="J30" s="15"/>
      <c r="K30" s="19"/>
      <c r="L30" s="19"/>
      <c r="M30" s="19"/>
      <c r="N30" s="22">
        <f t="shared" si="0"/>
        <v>133564.20000000001</v>
      </c>
      <c r="O30" s="23" t="s">
        <v>22</v>
      </c>
    </row>
    <row r="31" spans="1:15" x14ac:dyDescent="0.25">
      <c r="A31" s="14" t="s">
        <v>68</v>
      </c>
      <c r="B31" s="14" t="s">
        <v>69</v>
      </c>
      <c r="C31" s="14" t="s">
        <v>70</v>
      </c>
      <c r="D31" s="14" t="s">
        <v>71</v>
      </c>
      <c r="E31" s="17">
        <v>45064</v>
      </c>
      <c r="F31" s="17">
        <v>45051</v>
      </c>
      <c r="G31" s="17"/>
      <c r="H31" s="41" t="s">
        <v>29</v>
      </c>
      <c r="I31" s="15"/>
      <c r="J31" s="19"/>
      <c r="K31" s="15"/>
      <c r="L31" s="15"/>
      <c r="M31" s="15">
        <v>29736</v>
      </c>
      <c r="N31" s="22">
        <f>SUM(I31:M31)</f>
        <v>29736</v>
      </c>
      <c r="O31" s="23" t="s">
        <v>22</v>
      </c>
    </row>
    <row r="32" spans="1:15" x14ac:dyDescent="0.25">
      <c r="A32" s="14" t="s">
        <v>68</v>
      </c>
      <c r="B32" s="14" t="s">
        <v>69</v>
      </c>
      <c r="C32" s="14" t="s">
        <v>70</v>
      </c>
      <c r="D32" s="14" t="s">
        <v>72</v>
      </c>
      <c r="E32" s="17">
        <v>45064</v>
      </c>
      <c r="F32" s="17">
        <v>45051</v>
      </c>
      <c r="G32" s="17"/>
      <c r="H32" s="41" t="s">
        <v>29</v>
      </c>
      <c r="I32" s="15"/>
      <c r="J32" s="19"/>
      <c r="K32" s="15"/>
      <c r="L32" s="15"/>
      <c r="M32" s="15">
        <v>8850</v>
      </c>
      <c r="N32" s="22">
        <f>SUM(I32:M32)</f>
        <v>8850</v>
      </c>
      <c r="O32" s="23" t="s">
        <v>22</v>
      </c>
    </row>
    <row r="33" spans="1:15" x14ac:dyDescent="0.25">
      <c r="A33" s="14" t="s">
        <v>139</v>
      </c>
      <c r="B33" s="14" t="s">
        <v>140</v>
      </c>
      <c r="C33" s="14" t="s">
        <v>70</v>
      </c>
      <c r="D33" s="14" t="s">
        <v>71</v>
      </c>
      <c r="E33" s="17">
        <v>45216</v>
      </c>
      <c r="F33" s="17">
        <v>45051</v>
      </c>
      <c r="G33" s="31" t="s">
        <v>117</v>
      </c>
      <c r="H33" s="41" t="s">
        <v>29</v>
      </c>
      <c r="I33" s="15">
        <v>29736</v>
      </c>
      <c r="J33" s="19"/>
      <c r="K33" s="15"/>
      <c r="L33" s="15"/>
      <c r="M33" s="15"/>
      <c r="N33" s="22">
        <f t="shared" ref="N33:N44" si="1">SUM(I33:M33)</f>
        <v>29736</v>
      </c>
      <c r="O33" s="23" t="s">
        <v>22</v>
      </c>
    </row>
    <row r="34" spans="1:15" x14ac:dyDescent="0.25">
      <c r="A34" s="14" t="s">
        <v>139</v>
      </c>
      <c r="B34" s="14" t="s">
        <v>140</v>
      </c>
      <c r="C34" s="14" t="s">
        <v>70</v>
      </c>
      <c r="D34" s="14" t="s">
        <v>72</v>
      </c>
      <c r="E34" s="17">
        <v>45216</v>
      </c>
      <c r="F34" s="17">
        <v>45051</v>
      </c>
      <c r="G34" s="31" t="s">
        <v>117</v>
      </c>
      <c r="H34" s="41" t="s">
        <v>29</v>
      </c>
      <c r="I34" s="15">
        <v>8850</v>
      </c>
      <c r="J34" s="19"/>
      <c r="K34" s="15"/>
      <c r="L34" s="15"/>
      <c r="M34" s="15"/>
      <c r="N34" s="22">
        <f t="shared" si="1"/>
        <v>8850</v>
      </c>
      <c r="O34" s="23" t="s">
        <v>22</v>
      </c>
    </row>
    <row r="35" spans="1:15" x14ac:dyDescent="0.25">
      <c r="A35" s="14" t="s">
        <v>139</v>
      </c>
      <c r="B35" s="14" t="s">
        <v>140</v>
      </c>
      <c r="C35" s="14" t="s">
        <v>70</v>
      </c>
      <c r="D35" s="14" t="s">
        <v>141</v>
      </c>
      <c r="E35" s="17">
        <v>45216</v>
      </c>
      <c r="F35" s="17">
        <v>45072</v>
      </c>
      <c r="G35" s="31" t="s">
        <v>117</v>
      </c>
      <c r="H35" s="41" t="s">
        <v>29</v>
      </c>
      <c r="I35" s="15">
        <v>6962</v>
      </c>
      <c r="J35" s="19"/>
      <c r="K35" s="15"/>
      <c r="L35" s="15"/>
      <c r="M35" s="15"/>
      <c r="N35" s="22">
        <f t="shared" si="1"/>
        <v>6962</v>
      </c>
      <c r="O35" s="23" t="s">
        <v>22</v>
      </c>
    </row>
    <row r="36" spans="1:15" x14ac:dyDescent="0.25">
      <c r="A36" s="14" t="s">
        <v>26</v>
      </c>
      <c r="B36" s="14" t="s">
        <v>142</v>
      </c>
      <c r="C36" s="14" t="s">
        <v>109</v>
      </c>
      <c r="D36" s="14" t="s">
        <v>143</v>
      </c>
      <c r="E36" s="17">
        <v>45211</v>
      </c>
      <c r="F36" s="17">
        <v>45200</v>
      </c>
      <c r="G36" s="31" t="s">
        <v>117</v>
      </c>
      <c r="H36" s="17" t="s">
        <v>29</v>
      </c>
      <c r="I36" s="33">
        <v>147159.95000000001</v>
      </c>
      <c r="J36" s="32"/>
      <c r="K36" s="15"/>
      <c r="L36" s="19"/>
      <c r="M36" s="19"/>
      <c r="N36" s="22">
        <f t="shared" si="1"/>
        <v>147159.95000000001</v>
      </c>
      <c r="O36" s="23" t="s">
        <v>22</v>
      </c>
    </row>
    <row r="37" spans="1:15" x14ac:dyDescent="0.25">
      <c r="A37" s="14" t="s">
        <v>110</v>
      </c>
      <c r="B37" s="14" t="s">
        <v>111</v>
      </c>
      <c r="C37" s="14" t="s">
        <v>73</v>
      </c>
      <c r="D37" s="14" t="s">
        <v>112</v>
      </c>
      <c r="E37" s="21">
        <v>45180</v>
      </c>
      <c r="F37" s="17">
        <v>45174</v>
      </c>
      <c r="G37" s="31"/>
      <c r="H37" s="17" t="s">
        <v>29</v>
      </c>
      <c r="I37" s="15"/>
      <c r="J37" s="19">
        <v>2700289.87</v>
      </c>
      <c r="K37" s="15"/>
      <c r="L37" s="19"/>
      <c r="M37" s="19"/>
      <c r="N37" s="22">
        <f t="shared" si="1"/>
        <v>2700289.87</v>
      </c>
      <c r="O37" s="23" t="s">
        <v>22</v>
      </c>
    </row>
    <row r="38" spans="1:15" x14ac:dyDescent="0.25">
      <c r="A38" s="18" t="s">
        <v>74</v>
      </c>
      <c r="B38" s="14" t="s">
        <v>75</v>
      </c>
      <c r="C38" s="24" t="s">
        <v>76</v>
      </c>
      <c r="D38" s="14" t="s">
        <v>28</v>
      </c>
      <c r="E38" s="21">
        <v>45076</v>
      </c>
      <c r="F38" s="21">
        <v>45027</v>
      </c>
      <c r="G38" s="14"/>
      <c r="H38" s="17" t="s">
        <v>29</v>
      </c>
      <c r="I38" s="15"/>
      <c r="J38" s="19"/>
      <c r="K38" s="15"/>
      <c r="L38" s="15"/>
      <c r="M38" s="15">
        <v>9440</v>
      </c>
      <c r="N38" s="22">
        <f t="shared" si="1"/>
        <v>9440</v>
      </c>
      <c r="O38" s="23" t="s">
        <v>22</v>
      </c>
    </row>
    <row r="39" spans="1:15" x14ac:dyDescent="0.25">
      <c r="A39" s="14" t="s">
        <v>77</v>
      </c>
      <c r="B39" s="14" t="s">
        <v>78</v>
      </c>
      <c r="C39" s="14" t="s">
        <v>79</v>
      </c>
      <c r="D39" s="14" t="s">
        <v>80</v>
      </c>
      <c r="E39" s="21">
        <v>44988</v>
      </c>
      <c r="F39" s="21">
        <v>44936</v>
      </c>
      <c r="G39" s="54"/>
      <c r="H39" s="17" t="s">
        <v>29</v>
      </c>
      <c r="I39" s="15"/>
      <c r="J39" s="55"/>
      <c r="K39" s="55"/>
      <c r="L39" s="55"/>
      <c r="M39" s="19">
        <v>65000</v>
      </c>
      <c r="N39" s="15">
        <f t="shared" si="1"/>
        <v>65000</v>
      </c>
      <c r="O39" s="23" t="s">
        <v>23</v>
      </c>
    </row>
    <row r="40" spans="1:15" x14ac:dyDescent="0.25">
      <c r="A40" s="14" t="s">
        <v>113</v>
      </c>
      <c r="B40" s="35" t="s">
        <v>144</v>
      </c>
      <c r="C40" s="14" t="s">
        <v>114</v>
      </c>
      <c r="D40" s="14" t="s">
        <v>145</v>
      </c>
      <c r="E40" s="21">
        <v>45223</v>
      </c>
      <c r="F40" s="17">
        <v>45170</v>
      </c>
      <c r="G40" s="31" t="s">
        <v>117</v>
      </c>
      <c r="H40" s="17" t="s">
        <v>29</v>
      </c>
      <c r="I40" s="15">
        <v>141676.70000000001</v>
      </c>
      <c r="J40" s="55"/>
      <c r="K40" s="55"/>
      <c r="L40" s="55"/>
      <c r="M40" s="19"/>
      <c r="N40" s="15">
        <f t="shared" si="1"/>
        <v>141676.70000000001</v>
      </c>
      <c r="O40" s="23" t="s">
        <v>23</v>
      </c>
    </row>
    <row r="41" spans="1:15" x14ac:dyDescent="0.25">
      <c r="A41" s="14" t="s">
        <v>113</v>
      </c>
      <c r="B41" s="35" t="s">
        <v>146</v>
      </c>
      <c r="C41" s="14" t="s">
        <v>114</v>
      </c>
      <c r="D41" s="14" t="s">
        <v>147</v>
      </c>
      <c r="E41" s="21">
        <v>45223</v>
      </c>
      <c r="F41" s="17">
        <v>45201</v>
      </c>
      <c r="G41" s="31" t="s">
        <v>117</v>
      </c>
      <c r="H41" s="17" t="s">
        <v>29</v>
      </c>
      <c r="I41" s="15">
        <v>106170.5</v>
      </c>
      <c r="J41" s="55"/>
      <c r="K41" s="55"/>
      <c r="L41" s="55"/>
      <c r="M41" s="19"/>
      <c r="N41" s="15">
        <f t="shared" si="1"/>
        <v>106170.5</v>
      </c>
      <c r="O41" s="23" t="s">
        <v>23</v>
      </c>
    </row>
    <row r="42" spans="1:15" x14ac:dyDescent="0.25">
      <c r="A42" s="53" t="s">
        <v>81</v>
      </c>
      <c r="B42" s="52" t="s">
        <v>82</v>
      </c>
      <c r="C42" s="14" t="s">
        <v>83</v>
      </c>
      <c r="D42" s="14" t="s">
        <v>30</v>
      </c>
      <c r="E42" s="17" t="s">
        <v>84</v>
      </c>
      <c r="F42" s="17" t="s">
        <v>85</v>
      </c>
      <c r="G42" s="54"/>
      <c r="H42" s="17" t="s">
        <v>29</v>
      </c>
      <c r="I42" s="19"/>
      <c r="J42" s="19"/>
      <c r="K42" s="19"/>
      <c r="L42" s="19"/>
      <c r="M42" s="19">
        <v>162840</v>
      </c>
      <c r="N42" s="22">
        <f t="shared" si="1"/>
        <v>162840</v>
      </c>
      <c r="O42" s="23" t="s">
        <v>22</v>
      </c>
    </row>
    <row r="43" spans="1:15" x14ac:dyDescent="0.25">
      <c r="A43" s="14" t="s">
        <v>148</v>
      </c>
      <c r="B43" s="35" t="s">
        <v>149</v>
      </c>
      <c r="C43" s="14" t="s">
        <v>150</v>
      </c>
      <c r="D43" s="14" t="s">
        <v>151</v>
      </c>
      <c r="E43" s="21">
        <v>45209</v>
      </c>
      <c r="F43" s="17">
        <v>45175</v>
      </c>
      <c r="G43" s="31" t="s">
        <v>117</v>
      </c>
      <c r="H43" s="17" t="s">
        <v>29</v>
      </c>
      <c r="I43" s="15">
        <v>3886791.62</v>
      </c>
      <c r="J43" s="19"/>
      <c r="K43" s="19"/>
      <c r="L43" s="19"/>
      <c r="M43" s="19"/>
      <c r="N43" s="22">
        <f t="shared" si="1"/>
        <v>3886791.62</v>
      </c>
      <c r="O43" s="23" t="s">
        <v>22</v>
      </c>
    </row>
    <row r="44" spans="1:15" x14ac:dyDescent="0.25">
      <c r="A44" s="14" t="s">
        <v>148</v>
      </c>
      <c r="B44" s="35" t="s">
        <v>152</v>
      </c>
      <c r="C44" s="14" t="s">
        <v>150</v>
      </c>
      <c r="D44" s="14" t="s">
        <v>153</v>
      </c>
      <c r="E44" s="21">
        <v>45217</v>
      </c>
      <c r="F44" s="17">
        <v>45195</v>
      </c>
      <c r="G44" s="31" t="s">
        <v>117</v>
      </c>
      <c r="H44" s="17" t="s">
        <v>29</v>
      </c>
      <c r="I44" s="15">
        <v>166603.84</v>
      </c>
      <c r="J44" s="19"/>
      <c r="K44" s="19"/>
      <c r="L44" s="19"/>
      <c r="M44" s="19"/>
      <c r="N44" s="22">
        <f t="shared" si="1"/>
        <v>166603.84</v>
      </c>
      <c r="O44" s="23" t="s">
        <v>22</v>
      </c>
    </row>
    <row r="45" spans="1:15" x14ac:dyDescent="0.25">
      <c r="A45" s="53" t="s">
        <v>86</v>
      </c>
      <c r="B45" s="52" t="s">
        <v>87</v>
      </c>
      <c r="C45" s="14" t="s">
        <v>88</v>
      </c>
      <c r="D45" s="14" t="s">
        <v>89</v>
      </c>
      <c r="E45" s="17" t="s">
        <v>90</v>
      </c>
      <c r="F45" s="17" t="s">
        <v>91</v>
      </c>
      <c r="G45" s="17" t="s">
        <v>57</v>
      </c>
      <c r="H45" s="17" t="s">
        <v>29</v>
      </c>
      <c r="I45" s="19"/>
      <c r="J45" s="19"/>
      <c r="K45" s="19"/>
      <c r="L45" s="19"/>
      <c r="M45" s="19">
        <v>41005</v>
      </c>
      <c r="N45" s="22">
        <f>SUM(I45:M45)</f>
        <v>41005</v>
      </c>
      <c r="O45" s="23" t="s">
        <v>22</v>
      </c>
    </row>
    <row r="46" spans="1:15" ht="15.75" x14ac:dyDescent="0.25">
      <c r="A46" s="26" t="s">
        <v>27</v>
      </c>
      <c r="B46" s="26" t="s">
        <v>27</v>
      </c>
      <c r="C46" s="42" t="s">
        <v>29</v>
      </c>
      <c r="D46" s="43" t="s">
        <v>92</v>
      </c>
      <c r="E46" s="42" t="s">
        <v>93</v>
      </c>
      <c r="F46" s="44" t="s">
        <v>93</v>
      </c>
      <c r="G46" s="44" t="s">
        <v>93</v>
      </c>
      <c r="H46" s="27" t="s">
        <v>29</v>
      </c>
      <c r="I46" s="29">
        <f>+[1]NOTARIZACIONES!E19</f>
        <v>204900</v>
      </c>
      <c r="J46" s="30"/>
      <c r="K46" s="30"/>
      <c r="L46" s="30"/>
      <c r="M46" s="30"/>
      <c r="N46" s="28">
        <f t="shared" ref="N46:N51" si="2">SUM(I46:M46)</f>
        <v>204900</v>
      </c>
      <c r="O46" s="45" t="s">
        <v>23</v>
      </c>
    </row>
    <row r="47" spans="1:15" x14ac:dyDescent="0.25">
      <c r="A47" s="46" t="s">
        <v>94</v>
      </c>
      <c r="B47" s="47" t="s">
        <v>95</v>
      </c>
      <c r="C47" s="46" t="s">
        <v>29</v>
      </c>
      <c r="D47" s="47" t="s">
        <v>96</v>
      </c>
      <c r="E47" s="49" t="s">
        <v>93</v>
      </c>
      <c r="F47" s="47" t="s">
        <v>93</v>
      </c>
      <c r="G47" s="47" t="s">
        <v>93</v>
      </c>
      <c r="H47" s="48" t="s">
        <v>29</v>
      </c>
      <c r="I47" s="25">
        <f>+[1]INDEMNIZACIONES!G22+[1]INDEMNIZACIONES!G23</f>
        <v>1555878.9399999997</v>
      </c>
      <c r="J47" s="46"/>
      <c r="K47" s="46"/>
      <c r="L47" s="25">
        <v>0</v>
      </c>
      <c r="M47" s="46"/>
      <c r="N47" s="25">
        <f t="shared" si="2"/>
        <v>1555878.9399999997</v>
      </c>
      <c r="O47" s="9" t="s">
        <v>22</v>
      </c>
    </row>
    <row r="48" spans="1:15" x14ac:dyDescent="0.25">
      <c r="A48" s="12" t="s">
        <v>31</v>
      </c>
      <c r="B48" s="49" t="s">
        <v>97</v>
      </c>
      <c r="C48" s="49" t="s">
        <v>29</v>
      </c>
      <c r="D48" s="12" t="s">
        <v>96</v>
      </c>
      <c r="E48" s="49" t="s">
        <v>93</v>
      </c>
      <c r="F48" s="9" t="s">
        <v>93</v>
      </c>
      <c r="G48" s="9" t="s">
        <v>93</v>
      </c>
      <c r="H48" s="13" t="s">
        <v>29</v>
      </c>
      <c r="I48" s="16"/>
      <c r="J48" s="16">
        <f t="array" ref="J48:K48">+[1]INDEMNIZACIONES!G24:H24</f>
        <v>778475</v>
      </c>
      <c r="K48" s="16">
        <v>0</v>
      </c>
      <c r="L48" s="16"/>
      <c r="M48" s="50"/>
      <c r="N48" s="11">
        <f t="shared" si="2"/>
        <v>778475</v>
      </c>
      <c r="O48" s="23" t="s">
        <v>22</v>
      </c>
    </row>
    <row r="49" spans="1:15" x14ac:dyDescent="0.25">
      <c r="A49" s="12" t="s">
        <v>98</v>
      </c>
      <c r="B49" s="49" t="s">
        <v>99</v>
      </c>
      <c r="C49" s="49" t="s">
        <v>29</v>
      </c>
      <c r="D49" s="12" t="s">
        <v>96</v>
      </c>
      <c r="E49" s="49" t="s">
        <v>93</v>
      </c>
      <c r="F49" s="9" t="s">
        <v>93</v>
      </c>
      <c r="G49" s="9" t="s">
        <v>93</v>
      </c>
      <c r="H49" s="13" t="s">
        <v>29</v>
      </c>
      <c r="I49" s="16"/>
      <c r="J49" s="16"/>
      <c r="K49" s="16"/>
      <c r="L49" s="16"/>
      <c r="M49" s="50">
        <f>+[1]HONORARIOS!E21</f>
        <v>25545000</v>
      </c>
      <c r="N49" s="11">
        <f t="shared" si="2"/>
        <v>25545000</v>
      </c>
      <c r="O49" s="23" t="s">
        <v>22</v>
      </c>
    </row>
    <row r="50" spans="1:15" x14ac:dyDescent="0.25">
      <c r="A50" s="12" t="s">
        <v>100</v>
      </c>
      <c r="B50" s="49" t="s">
        <v>101</v>
      </c>
      <c r="C50" s="49" t="s">
        <v>29</v>
      </c>
      <c r="D50" s="12" t="s">
        <v>96</v>
      </c>
      <c r="E50" s="49" t="s">
        <v>93</v>
      </c>
      <c r="F50" s="9" t="s">
        <v>93</v>
      </c>
      <c r="G50" s="9" t="s">
        <v>93</v>
      </c>
      <c r="H50" s="13" t="s">
        <v>29</v>
      </c>
      <c r="I50" s="16"/>
      <c r="J50" s="16"/>
      <c r="K50" s="16"/>
      <c r="L50" s="16"/>
      <c r="M50" s="50">
        <f>+[1]DEVOLUCIONES!F83</f>
        <v>24268464.099999994</v>
      </c>
      <c r="N50" s="11">
        <f t="shared" si="2"/>
        <v>24268464.099999994</v>
      </c>
      <c r="O50" s="23" t="s">
        <v>22</v>
      </c>
    </row>
    <row r="51" spans="1:15" x14ac:dyDescent="0.25">
      <c r="A51" s="12" t="s">
        <v>102</v>
      </c>
      <c r="B51" s="42" t="s">
        <v>97</v>
      </c>
      <c r="C51" s="49" t="s">
        <v>29</v>
      </c>
      <c r="D51" s="43" t="s">
        <v>92</v>
      </c>
      <c r="E51" s="49" t="s">
        <v>93</v>
      </c>
      <c r="F51" s="9" t="s">
        <v>93</v>
      </c>
      <c r="G51" s="9" t="s">
        <v>93</v>
      </c>
      <c r="H51" s="13" t="s">
        <v>29</v>
      </c>
      <c r="I51" s="51">
        <f>+'[1]GASTOS DE REPRESENTACION'!F64</f>
        <v>250402.3</v>
      </c>
      <c r="J51" s="51"/>
      <c r="K51" s="51"/>
      <c r="L51" s="51"/>
      <c r="M51" s="16"/>
      <c r="N51" s="11">
        <f t="shared" si="2"/>
        <v>250402.3</v>
      </c>
      <c r="O51" s="23" t="s">
        <v>22</v>
      </c>
    </row>
    <row r="52" spans="1:15" x14ac:dyDescent="0.25">
      <c r="A52" s="64" t="s">
        <v>5</v>
      </c>
      <c r="B52" s="65"/>
      <c r="C52" s="65"/>
      <c r="D52" s="65"/>
      <c r="E52" s="65"/>
      <c r="F52" s="65"/>
      <c r="G52" s="65"/>
      <c r="H52" s="66"/>
      <c r="I52" s="59">
        <f t="shared" ref="I52:N52" si="3">SUM(I9:I51)</f>
        <v>11203198.029999999</v>
      </c>
      <c r="J52" s="59">
        <f t="shared" si="3"/>
        <v>3605614.87</v>
      </c>
      <c r="K52" s="59">
        <f t="shared" si="3"/>
        <v>71038.25</v>
      </c>
      <c r="L52" s="59">
        <f t="shared" si="3"/>
        <v>0</v>
      </c>
      <c r="M52" s="59">
        <f t="shared" si="3"/>
        <v>50798384.459999993</v>
      </c>
      <c r="N52" s="59">
        <f t="shared" si="3"/>
        <v>65678235.609999992</v>
      </c>
      <c r="O52" s="60"/>
    </row>
    <row r="53" spans="1:15" x14ac:dyDescent="0.25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</row>
    <row r="54" spans="1:15" x14ac:dyDescent="0.25">
      <c r="A54" s="60"/>
      <c r="B54" s="60"/>
      <c r="C54" s="60"/>
      <c r="D54" s="60"/>
      <c r="E54" s="60"/>
      <c r="F54" s="60"/>
      <c r="G54" s="60"/>
      <c r="H54" s="60"/>
      <c r="I54" s="56"/>
      <c r="J54" s="56"/>
      <c r="K54" s="56"/>
      <c r="L54" s="56"/>
      <c r="M54" s="56"/>
      <c r="N54" s="61"/>
      <c r="O54" s="60"/>
    </row>
    <row r="55" spans="1:15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</row>
    <row r="56" spans="1:15" x14ac:dyDescent="0.2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0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7" spans="2:9" x14ac:dyDescent="0.25">
      <c r="B67" s="4" t="s">
        <v>21</v>
      </c>
      <c r="C67" s="2"/>
      <c r="D67" s="2"/>
      <c r="E67" s="2"/>
      <c r="F67" s="3"/>
      <c r="G67" s="3"/>
      <c r="H67" s="4" t="s">
        <v>155</v>
      </c>
      <c r="I67" s="5"/>
    </row>
    <row r="68" spans="2:9" x14ac:dyDescent="0.25">
      <c r="B68" s="4" t="s">
        <v>6</v>
      </c>
      <c r="C68" s="2"/>
      <c r="D68" s="2"/>
      <c r="E68" s="2"/>
      <c r="F68" s="3"/>
      <c r="G68" s="3"/>
      <c r="H68" s="4" t="s">
        <v>7</v>
      </c>
      <c r="I68" s="6"/>
    </row>
    <row r="69" spans="2:9" ht="15.75" x14ac:dyDescent="0.25">
      <c r="F69" s="7"/>
      <c r="H69" s="8"/>
    </row>
  </sheetData>
  <mergeCells count="20">
    <mergeCell ref="I7:I8"/>
    <mergeCell ref="J7:J8"/>
    <mergeCell ref="K7:K8"/>
    <mergeCell ref="L7:L8"/>
    <mergeCell ref="A6:M6"/>
    <mergeCell ref="A52:H52"/>
    <mergeCell ref="A3:O3"/>
    <mergeCell ref="A4:O4"/>
    <mergeCell ref="A5:O5"/>
    <mergeCell ref="O7:O8"/>
    <mergeCell ref="N7:N8"/>
    <mergeCell ref="M7:M8"/>
    <mergeCell ref="A7:A8"/>
    <mergeCell ref="B7:B8"/>
    <mergeCell ref="C7:C8"/>
    <mergeCell ref="D7:D8"/>
    <mergeCell ref="E7:E8"/>
    <mergeCell ref="F7:F8"/>
    <mergeCell ref="G7:G8"/>
    <mergeCell ref="H7:H8"/>
  </mergeCells>
  <pageMargins left="0.17" right="0.17" top="0.75" bottom="0.75" header="0.3" footer="0.17"/>
  <pageSetup paperSize="119" scale="3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OCT 2023</vt:lpstr>
      <vt:lpstr>'INFORME OCT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PROPIEDAD DE</cp:lastModifiedBy>
  <cp:lastPrinted>2023-11-10T15:20:10Z</cp:lastPrinted>
  <dcterms:created xsi:type="dcterms:W3CDTF">2022-08-11T15:56:01Z</dcterms:created>
  <dcterms:modified xsi:type="dcterms:W3CDTF">2023-11-16T02:22:18Z</dcterms:modified>
</cp:coreProperties>
</file>