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17520" windowHeight="13200"/>
  </bookViews>
  <sheets>
    <sheet name="ANTIGUEDAD DE SALDOS" sheetId="20" r:id="rId1"/>
  </sheets>
  <definedNames>
    <definedName name="_xlnm.Print_Area" localSheetId="0">'ANTIGUEDAD DE SALDOS'!$B$2:$P$147</definedName>
  </definedNames>
  <calcPr calcId="162913"/>
</workbook>
</file>

<file path=xl/calcChain.xml><?xml version="1.0" encoding="utf-8"?>
<calcChain xmlns="http://schemas.openxmlformats.org/spreadsheetml/2006/main">
  <c r="O9" i="20" l="1"/>
  <c r="O126" i="20" s="1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44" i="20"/>
  <c r="O45" i="20"/>
  <c r="O46" i="20"/>
  <c r="O47" i="20"/>
  <c r="O48" i="20"/>
  <c r="O49" i="20"/>
  <c r="O50" i="20"/>
  <c r="O51" i="20"/>
  <c r="O52" i="20"/>
  <c r="O53" i="20"/>
  <c r="O54" i="20"/>
  <c r="O55" i="20"/>
  <c r="O56" i="20"/>
  <c r="O57" i="20"/>
  <c r="O58" i="20"/>
  <c r="O59" i="20"/>
  <c r="O60" i="20"/>
  <c r="O61" i="20"/>
  <c r="O62" i="20"/>
  <c r="O63" i="20"/>
  <c r="O64" i="20"/>
  <c r="O65" i="20"/>
  <c r="O66" i="20"/>
  <c r="O67" i="20"/>
  <c r="O68" i="20"/>
  <c r="O69" i="20"/>
  <c r="O70" i="20"/>
  <c r="O71" i="20"/>
  <c r="O72" i="20"/>
  <c r="O73" i="20"/>
  <c r="O74" i="20"/>
  <c r="O75" i="20"/>
  <c r="O76" i="20"/>
  <c r="O77" i="20"/>
  <c r="O78" i="20"/>
  <c r="O79" i="20"/>
  <c r="O80" i="20"/>
  <c r="O81" i="20"/>
  <c r="O82" i="20"/>
  <c r="O83" i="20"/>
  <c r="O84" i="20"/>
  <c r="O85" i="20"/>
  <c r="O86" i="20"/>
  <c r="O87" i="20"/>
  <c r="O88" i="20"/>
  <c r="O89" i="20"/>
  <c r="O90" i="20"/>
  <c r="O91" i="20"/>
  <c r="O92" i="20"/>
  <c r="O93" i="20"/>
  <c r="O94" i="20"/>
  <c r="O95" i="20"/>
  <c r="O96" i="20"/>
  <c r="O97" i="20"/>
  <c r="O98" i="20"/>
  <c r="O99" i="20"/>
  <c r="O100" i="20"/>
  <c r="O101" i="20"/>
  <c r="O102" i="20"/>
  <c r="O103" i="20"/>
  <c r="O104" i="20"/>
  <c r="O105" i="20"/>
  <c r="O106" i="20"/>
  <c r="O107" i="20"/>
  <c r="O108" i="20"/>
  <c r="O109" i="20"/>
  <c r="O110" i="20"/>
  <c r="O111" i="20"/>
  <c r="O112" i="20"/>
  <c r="O113" i="20"/>
  <c r="O114" i="20"/>
  <c r="O115" i="20"/>
  <c r="O116" i="20"/>
  <c r="O117" i="20"/>
  <c r="O118" i="20"/>
  <c r="O119" i="20"/>
  <c r="O120" i="20"/>
  <c r="O121" i="20"/>
  <c r="O122" i="20"/>
  <c r="O123" i="20"/>
  <c r="O124" i="20"/>
  <c r="O125" i="20"/>
  <c r="K126" i="20" l="1"/>
  <c r="L126" i="20"/>
  <c r="M126" i="20"/>
  <c r="N126" i="20"/>
  <c r="J126" i="20"/>
  <c r="J128" i="20" l="1"/>
  <c r="O128" i="20" l="1"/>
  <c r="K129" i="20" l="1" a="1"/>
  <c r="K129" i="20" s="1"/>
  <c r="J133" i="20" l="1"/>
  <c r="O132" i="20" l="1"/>
  <c r="K133" i="20"/>
  <c r="K134" i="20" s="1"/>
  <c r="O130" i="20" l="1"/>
  <c r="O131" i="20" l="1"/>
  <c r="M133" i="20"/>
  <c r="M134" i="20" s="1"/>
  <c r="O127" i="20" l="1"/>
  <c r="J134" i="20" l="1"/>
  <c r="L129" i="20"/>
  <c r="N133" i="20" l="1"/>
  <c r="N134" i="20" s="1"/>
  <c r="O129" i="20"/>
  <c r="O133" i="20" s="1"/>
  <c r="L133" i="20"/>
  <c r="L134" i="20" s="1"/>
  <c r="O134" i="20" l="1"/>
</calcChain>
</file>

<file path=xl/sharedStrings.xml><?xml version="1.0" encoding="utf-8"?>
<sst xmlns="http://schemas.openxmlformats.org/spreadsheetml/2006/main" count="723" uniqueCount="351">
  <si>
    <t>PROVEEDOR</t>
  </si>
  <si>
    <t>CONCEPTO</t>
  </si>
  <si>
    <t>B1500136378</t>
  </si>
  <si>
    <t>ADQUISICION DE AGUA EMBOTELLADA</t>
  </si>
  <si>
    <t>24/5/2022</t>
  </si>
  <si>
    <t>B1500000006</t>
  </si>
  <si>
    <t xml:space="preserve">BASILICA CATEDRAL SEÑORA DE LA ENCARNACION </t>
  </si>
  <si>
    <t xml:space="preserve">OFRENDA DE MISA POR EL 73 ANIVERSARIO </t>
  </si>
  <si>
    <t>B1500003980</t>
  </si>
  <si>
    <t>CORPORACION  ESTATAL DE RADIO Y TV.</t>
  </si>
  <si>
    <t xml:space="preserve">10 % DEL PRESUPUESTO DE PUBLICIDAD </t>
  </si>
  <si>
    <t>B1500004102</t>
  </si>
  <si>
    <t>B1500000109</t>
  </si>
  <si>
    <t xml:space="preserve">CLUB LOS PRADOS </t>
  </si>
  <si>
    <t>ACTIVIDAD INSTITUCIONAL (SUBASTA)</t>
  </si>
  <si>
    <t>B1500000002</t>
  </si>
  <si>
    <t xml:space="preserve">ROMANO DISEÑO Y CONSTRUCCIONES </t>
  </si>
  <si>
    <t>16/5/2022</t>
  </si>
  <si>
    <t>B1500000021</t>
  </si>
  <si>
    <t xml:space="preserve">PARADOR RESTAURANTE LA MINA DEL SABOR </t>
  </si>
  <si>
    <t>21/05/2021</t>
  </si>
  <si>
    <t>VIATICOS</t>
  </si>
  <si>
    <t>NOTARIZACIONES</t>
  </si>
  <si>
    <t xml:space="preserve">GASTOS DE REPRESENTACION </t>
  </si>
  <si>
    <t>RAFAEL AGUSTIN CHAVEZ</t>
  </si>
  <si>
    <t>TOTAL GENERAL</t>
  </si>
  <si>
    <t xml:space="preserve">             DIRECCION GENERAL DE BIENES NACIONALES</t>
  </si>
  <si>
    <t xml:space="preserve">         DEPARTAMENTO DE CONTABILIDAD</t>
  </si>
  <si>
    <t xml:space="preserve">             CUENTAS POR PAGAR POR ANTIGUEDAD DE SALDOS</t>
  </si>
  <si>
    <t>RNC</t>
  </si>
  <si>
    <t xml:space="preserve">DE 30 A 60 </t>
  </si>
  <si>
    <t>DE 60 A 90</t>
  </si>
  <si>
    <t>DE 90 A 120</t>
  </si>
  <si>
    <t>MAS DE 120</t>
  </si>
  <si>
    <t>ESTATUS</t>
  </si>
  <si>
    <t>101-50393-9</t>
  </si>
  <si>
    <t>N/A</t>
  </si>
  <si>
    <t xml:space="preserve">PENDIENTE </t>
  </si>
  <si>
    <t>PENDIENTE</t>
  </si>
  <si>
    <t>401-51726-4</t>
  </si>
  <si>
    <t>28/11/2021</t>
  </si>
  <si>
    <t>31/12/2022</t>
  </si>
  <si>
    <t>401-50097-3</t>
  </si>
  <si>
    <t>26/2/2021</t>
  </si>
  <si>
    <t>31/12/2021</t>
  </si>
  <si>
    <t>401-05276-8</t>
  </si>
  <si>
    <t>20/7/2021</t>
  </si>
  <si>
    <t>SERV. DE REPARACION Y MANTENIENTO DE PLOMERIA</t>
  </si>
  <si>
    <t>131-74577-6</t>
  </si>
  <si>
    <t>13/6/2022</t>
  </si>
  <si>
    <t xml:space="preserve">VENTA DE ALMUERZO </t>
  </si>
  <si>
    <t>132-13065-2</t>
  </si>
  <si>
    <t>28/5/2021</t>
  </si>
  <si>
    <t xml:space="preserve">PRESTACIONES LABORALES </t>
  </si>
  <si>
    <t xml:space="preserve">INDEMNIZACION Y VACACIONES </t>
  </si>
  <si>
    <t>EMPLEADOS</t>
  </si>
  <si>
    <t xml:space="preserve">PAGO DE HONORARIOS </t>
  </si>
  <si>
    <t>DEVOLUCIONES</t>
  </si>
  <si>
    <t>COMPRA DE TERRENO</t>
  </si>
  <si>
    <t xml:space="preserve">VARIOS </t>
  </si>
  <si>
    <t>FECHA ESTIMADA
DE PAGO</t>
  </si>
  <si>
    <t xml:space="preserve">DE 0 A 30 </t>
  </si>
  <si>
    <t>FECHA DE
REGISTRO</t>
  </si>
  <si>
    <t xml:space="preserve">FECHA DE 
FACTURA </t>
  </si>
  <si>
    <t>CODIFICACION
OBJETAL</t>
  </si>
  <si>
    <t>NCF O REFERENCIA</t>
  </si>
  <si>
    <t>TOTAL PROVEEDORES</t>
  </si>
  <si>
    <t>TECNICO DE CONTABILIDAD</t>
  </si>
  <si>
    <t>AGUA PLANETA AZUL, SA</t>
  </si>
  <si>
    <t>131-11117-3</t>
  </si>
  <si>
    <t>OTROS TOTALES</t>
  </si>
  <si>
    <t>TOTAL 
GENERAL</t>
  </si>
  <si>
    <t>B1500000064</t>
  </si>
  <si>
    <t>A FUEGO LENTO, SRL</t>
  </si>
  <si>
    <t>ADQUISICION DE ALMUERZOS Y REFRIGERIOS</t>
  </si>
  <si>
    <t>VARIAS FECHAS</t>
  </si>
  <si>
    <t>SIN NCF</t>
  </si>
  <si>
    <t>B1500000642</t>
  </si>
  <si>
    <t>101-01074-6</t>
  </si>
  <si>
    <t>COMPU OFFICE DOMINICANA, SRL</t>
  </si>
  <si>
    <t>ADQUISICION DE TONERES, CARTUCHOS Y BOTELLAS DE TINTA</t>
  </si>
  <si>
    <t>130-22869-8</t>
  </si>
  <si>
    <t>B1500003419</t>
  </si>
  <si>
    <t>130-18213-2</t>
  </si>
  <si>
    <t>B1500000001</t>
  </si>
  <si>
    <t>OGTIC</t>
  </si>
  <si>
    <t>430-01950-1</t>
  </si>
  <si>
    <t>B1500002045</t>
  </si>
  <si>
    <t>ALQUILER ESTABLECIMIENTO ENERO 2023</t>
  </si>
  <si>
    <t>AUTOCAMIONES, S.A</t>
  </si>
  <si>
    <t>FLORISTERIA ZUNNIFLOR, SRL</t>
  </si>
  <si>
    <t>AQUISICION DE CORONAS</t>
  </si>
  <si>
    <t>B1500002634</t>
  </si>
  <si>
    <t>B1500002635</t>
  </si>
  <si>
    <t>ING. RAFAEL GUILLERMO FIGUEROA MESA</t>
  </si>
  <si>
    <t>001-0646217-9</t>
  </si>
  <si>
    <t>I TASACION DE TERRENO</t>
  </si>
  <si>
    <t>101-01193-9</t>
  </si>
  <si>
    <t>COMPU-OFFICE DOMINICANA, SRL</t>
  </si>
  <si>
    <t>DELTA COMERCIAL, S.A</t>
  </si>
  <si>
    <t>SERVICIO MANTENIMIENTO DE VEHICULO EN GARANTIA, PARA USO DE LA INSTITUCION</t>
  </si>
  <si>
    <t>B1500018441</t>
  </si>
  <si>
    <t>ENCARGADA DE CONTABILIDAD</t>
  </si>
  <si>
    <t>EDITORA DEL CARIBE, S.A</t>
  </si>
  <si>
    <t>SERVICIO DE PUBLICACIONES EN PERIODICOS</t>
  </si>
  <si>
    <t>101-00356-1</t>
  </si>
  <si>
    <t>B1500004962</t>
  </si>
  <si>
    <t>ADQUISICION DE EQUIPOS INFORMATICOS PARA USO DE LA INSTITUCION</t>
  </si>
  <si>
    <t>P.A CATERING, SRL</t>
  </si>
  <si>
    <t>131-15509-1</t>
  </si>
  <si>
    <t>B1500004972</t>
  </si>
  <si>
    <t>101-87450-3</t>
  </si>
  <si>
    <t>SEGUROS RESERVAS</t>
  </si>
  <si>
    <t>CAASD</t>
  </si>
  <si>
    <t>HUMANO SEGUROS, S.A</t>
  </si>
  <si>
    <t>102-01717-4</t>
  </si>
  <si>
    <t>SERVICIO DE MANTENIMIENTO DE VEHICULO EN GARANTIA, PARA USO DE LA INSTITUCION</t>
  </si>
  <si>
    <t>B1500003626</t>
  </si>
  <si>
    <t>COLECTOR DE IMPUESTOS INTERNOS</t>
  </si>
  <si>
    <t>COMPRA DE SELLOS DEL COLEGIO DOMINICANO DE ABOGADOS</t>
  </si>
  <si>
    <t>3% TRANSFERENCIA INMOBILIARIA</t>
  </si>
  <si>
    <t>B1500003923</t>
  </si>
  <si>
    <t>ADQUISICION DE TONERES, PARA SUPLIR LAS NECESIDADES DE LA INSTITUCION</t>
  </si>
  <si>
    <t>B1500003922</t>
  </si>
  <si>
    <t>B1500003847</t>
  </si>
  <si>
    <t>EDITORA HOY, S.A.S</t>
  </si>
  <si>
    <t>SERVICIO DE PUBLICIDAD EN PERIODICOS PARA EL 1ER CENSO NACIONAL DE INMUEBLES Y PROPIEDADES DEL ESTADO</t>
  </si>
  <si>
    <t>101-09837-6</t>
  </si>
  <si>
    <t>B1500006546</t>
  </si>
  <si>
    <t>FLORISTERIA ZUNIFLOR, SRL</t>
  </si>
  <si>
    <t>ADQUISICION DE ARREGLOS DE FLORES, PARA SER UTILIZADAS EN ACTIVIDADES PROGRAMADAS DE LA INSTITUCION</t>
  </si>
  <si>
    <t>B1500002667</t>
  </si>
  <si>
    <t>POLIZA NO. 30-95-198702 PLANES COMPLEMENTARIOS CORRESPONDIENTE AL MES DE OCTUBRE 2023</t>
  </si>
  <si>
    <t>B1500029369</t>
  </si>
  <si>
    <t>B1500000028</t>
  </si>
  <si>
    <t>ADQUISICION DE SERVICIOS DE ALMUERZO PARA DIFERENTES ACTIVIDADES PROGRAMADAS DE LA INSTITUCION, CORRESP. AGOSTO 2023</t>
  </si>
  <si>
    <t>B1500003069</t>
  </si>
  <si>
    <t>ADQUISICION DE SERVICIOS DE ALMUERZO PARA DIFERENTES ACTIVIDADES PROGRAMADAS DE LA INSTITUCION, CORRESP. SEPTIEMBRE 2023</t>
  </si>
  <si>
    <t>B1500003100</t>
  </si>
  <si>
    <t>RENOVACION POLIZA DE SEGURO DE VEHICULO NO. 2-2-502-0194458, FLOTILLA DE VEHICULO DE LA INSTITUCION</t>
  </si>
  <si>
    <t>B1500044179</t>
  </si>
  <si>
    <t>POLIZA DE SEGURO DE VIDA NO. 2-2-102-0013383, CORRESP. AL MES DE OCTUBRE 2023, PARA LOS COLABORADORES DE LA INSTITUCION</t>
  </si>
  <si>
    <t>B1500044579</t>
  </si>
  <si>
    <t>SUMINISTRO DE AGUA POTABLE OCTUBRE 2023</t>
  </si>
  <si>
    <t>SUMINISTRO DE AGUA DE POZO OCTUBRE 2023</t>
  </si>
  <si>
    <t>401-03727-2</t>
  </si>
  <si>
    <t>B1500127803</t>
  </si>
  <si>
    <t>B1500127854</t>
  </si>
  <si>
    <t>COLORAMA SERVICIOS GRAFICOS, SRL</t>
  </si>
  <si>
    <t>ADQUISICION DE TARJETAS DE INVITACION PARA EL 75 ANIVERSARIO DE LA INSTITUCION</t>
  </si>
  <si>
    <t>130-88927-9</t>
  </si>
  <si>
    <t>B1500000180</t>
  </si>
  <si>
    <t>REVISADO POR:  MARIA BRITO DE GONZÁLEZ</t>
  </si>
  <si>
    <t>NEDERCORP INVESTMENT, SRL,</t>
  </si>
  <si>
    <t>MDL ALTEKNATIVA TECH SRL,</t>
  </si>
  <si>
    <t>ADQUISICION DE EQUIPOS, PARA SER UTILIZADOS EN EL DEPARTAMENTO DE CATASTRO DE ESTA INSTITUCION.</t>
  </si>
  <si>
    <t>130-82267-2</t>
  </si>
  <si>
    <t>B1500000085</t>
  </si>
  <si>
    <t>PAGO DEL 80% RESTANTE, POR LA ADQUISICION DE EQUIPOS, PARA SER UTILIZADOS EN EL DEPARTAMENTO DE CATASTRO DE ESTA INSTITUCION.</t>
  </si>
  <si>
    <t>B1500000100</t>
  </si>
  <si>
    <t>B1500000068</t>
  </si>
  <si>
    <t>101-00356-2</t>
  </si>
  <si>
    <t>PREPARADO POR: JAROLIN GUANTE</t>
  </si>
  <si>
    <t>AUTOCAMIONES,SA,</t>
  </si>
  <si>
    <t>MYN, FIESTAS Y DECORACIONES,SRL</t>
  </si>
  <si>
    <t>SERVICIO DE ALQUILER DE PANTALLA LED Y EQUIPO DE SONIDO.</t>
  </si>
  <si>
    <t>B1500000732</t>
  </si>
  <si>
    <t>AGUA PLANETA AZUL,SA,</t>
  </si>
  <si>
    <t>ADQUISICION DE AGUA EMBOTELLADA.</t>
  </si>
  <si>
    <t>GEOMEDICION INSTRUMENTOS Y SISTEMAS,GIS,SRL,</t>
  </si>
  <si>
    <t>CONSTRUCCIONES Y SOPORTE ELECTRICO CHARLES PEREZ CSECP,SR,</t>
  </si>
  <si>
    <t>MANTENIMIENTO DE LA PLANTA ELECTRICIA UBICADA EN EL EDIFICIO DE BIENES NACIONALES Y TRASLADO E INSTALACION EN EL EDIFICIO.</t>
  </si>
  <si>
    <t>B1500166875</t>
  </si>
  <si>
    <t>SMART SOLUTIONS,SRL</t>
  </si>
  <si>
    <t>ADQUISICION DE ARTICULOS DE REDES PARA SER UTILIZADOS EN LA DIRECCION DE TECNOLOGIA.</t>
  </si>
  <si>
    <t>PLANIFICACIONES Y EVENTOS ROSEMARY,SRL,</t>
  </si>
  <si>
    <t>ADQUISICION DE SERVICIOS DE REFRIGERIOS PARA SER BRINDADOS EN ACTIVIDADES PROGRAMADAS.</t>
  </si>
  <si>
    <t>B1500000054</t>
  </si>
  <si>
    <t>LOAZ TRADING Y CONSULTING</t>
  </si>
  <si>
    <t>ADQUISICION DE MATERIALES GASTABLES PARA SUPLIR LAS NECESIDADES DE LA INSTIUCION.</t>
  </si>
  <si>
    <t>B1500000160</t>
  </si>
  <si>
    <t>EDITORA EL NUEVO DIARIO,SA.</t>
  </si>
  <si>
    <t>SERVICIO DE PUBLICIDAD PARA AVISO DE SUBASTA.</t>
  </si>
  <si>
    <t>B1500005503</t>
  </si>
  <si>
    <t>DAA TECNOLOGIA Y SERVICIOS SRL</t>
  </si>
  <si>
    <t>SERVICIO DE MANTENIMIENTO PARA CAMARAS DE SEGURIDAD UBICADAS EN EL DEPOSITO.</t>
  </si>
  <si>
    <t>B1500000102</t>
  </si>
  <si>
    <t>XIOMARI VELOZ D LUJO FIESTAS, SRL</t>
  </si>
  <si>
    <t>SERVICIO DE REFRIGERIOS PARA ACTIVIDADES PROGRAMADAS DE LA INSTITUCION.</t>
  </si>
  <si>
    <t>B1500002271</t>
  </si>
  <si>
    <t>B1500002270</t>
  </si>
  <si>
    <t>EDITORA DEL CARIBE,SA,</t>
  </si>
  <si>
    <t>B1500005309</t>
  </si>
  <si>
    <t>SERVICIO DE PUBLICACIONES EN PERIODICO.</t>
  </si>
  <si>
    <t>INDUSTRIAS BANILEJAS,SAS,</t>
  </si>
  <si>
    <t>ADQUISICION DE CAFÉ Y CREMA EN POLVO .</t>
  </si>
  <si>
    <t>E450000002031</t>
  </si>
  <si>
    <t>COMPAÑÍA DOMINICANA DE TELEFONOS,SA.</t>
  </si>
  <si>
    <t>EDESUR</t>
  </si>
  <si>
    <t>GRUPO ASTRO,SRL</t>
  </si>
  <si>
    <t>ADQUISICION DE PERGAMINOS ENMARCADOS.</t>
  </si>
  <si>
    <t>B1500006783</t>
  </si>
  <si>
    <t>SITCOM,SRL,</t>
  </si>
  <si>
    <t>ADQUISICION DE TICKETS DE COMBUSTIBLE.</t>
  </si>
  <si>
    <t>HUMANO SEGUROS,SA,</t>
  </si>
  <si>
    <t xml:space="preserve">EDEESTE </t>
  </si>
  <si>
    <t>DELTA COMERCIAL,SA,</t>
  </si>
  <si>
    <t>SERVICIO DE MANTENIMIENTO DE VEHICULOS EN GARANTIA.</t>
  </si>
  <si>
    <t>B1500019014</t>
  </si>
  <si>
    <t>B1500003689</t>
  </si>
  <si>
    <t>COMERCIAL PEREZ LUCIANO, SRL,</t>
  </si>
  <si>
    <t>ADQUISICION DE MATERIALES GASTABLES, PARA SUPLIR LAS NECESIDADES.</t>
  </si>
  <si>
    <t>IMPRESOS TRES TINTAS,SRL,</t>
  </si>
  <si>
    <t>ADQUISICION DE RESMAS DE PAPEL TIMBRADO PARA USO DE LA INSTITUCION.</t>
  </si>
  <si>
    <t>B1500001048</t>
  </si>
  <si>
    <t>INGENIERIA Y MANTENIMIENTO AQUINO IMA SRL,</t>
  </si>
  <si>
    <t>ADQUISICION E INSTALACION DE BOMBAS CENTRIFUGAS.</t>
  </si>
  <si>
    <t>B1500000012</t>
  </si>
  <si>
    <t>P.A. CATERING, SRL,</t>
  </si>
  <si>
    <t>ADQUISICION DE SERVICIO DE ALMUERZOS PARA DIFERENTES ACTIVIDADESPROGRAMADAS DE LA INSTITUCION.</t>
  </si>
  <si>
    <t>B1500003178</t>
  </si>
  <si>
    <t>EXPRESS SERVICIOS LOGISTICOS, ESLOGIST,SEIRL,</t>
  </si>
  <si>
    <t>ADQUISICION DE VASOS BIODEGRADABLES, PARA USO DE LA INSTITUCION.</t>
  </si>
  <si>
    <t>B1500000382</t>
  </si>
  <si>
    <t>ADQUISICION DE TONERES PARA SER UTILIZADOS EN EL DEPARTAMENTO DE SUBASTA.</t>
  </si>
  <si>
    <t>B1500003673</t>
  </si>
  <si>
    <t>B1500003674</t>
  </si>
  <si>
    <t>OFFITEK,SRL</t>
  </si>
  <si>
    <t>ADQUISICION EQUIPOS PARA SER UTILIZADOS EN EL DEPARTAMENTO DE CATASTRO DE ESTA INSTITUCION.</t>
  </si>
  <si>
    <t>KIKI INTERIOR DESIGN,SRL</t>
  </si>
  <si>
    <t>ADQUISICION E INSTALACION DE CORTINAS BLACKOUT.</t>
  </si>
  <si>
    <t>B1500000029</t>
  </si>
  <si>
    <t>COMPU-OFFICE DOMINICANA,SRL,</t>
  </si>
  <si>
    <t>B1500004087</t>
  </si>
  <si>
    <t>RUBEN REYES RAMON</t>
  </si>
  <si>
    <t>SERVICIO DE PUBLICIDAD INSTITUCIONAL.</t>
  </si>
  <si>
    <t>CENTRO CUESTA NACIONAL</t>
  </si>
  <si>
    <t>ADQUISICION DE BONOS PARA SER DISTRIBUIDOS AL PERSONAL QUE LABORA EN LA INSTITUCION.</t>
  </si>
  <si>
    <t>B1500150309</t>
  </si>
  <si>
    <t>B1500000436</t>
  </si>
  <si>
    <t>B1500000435</t>
  </si>
  <si>
    <t>RENOVACION DE POLIZA SEGURO DE VEHICULOS NO. 2-2-503-0319723, DE FLOTILLA DE VEHICULO.</t>
  </si>
  <si>
    <t>B1500044225</t>
  </si>
  <si>
    <t>B1500005455</t>
  </si>
  <si>
    <t>PRINTCORP,SERVICIOS GRAFICOS CORPORATIVOS,SRL,</t>
  </si>
  <si>
    <t>ADQUISICION DE IMPRESOS PARA SER USADOS EN VARIOS DEPARTAMENTOS DE LA INSTITUCION.</t>
  </si>
  <si>
    <t>B1500000615</t>
  </si>
  <si>
    <t>ICK GROUP,SRL,</t>
  </si>
  <si>
    <t>ADQUISICION DE BATERIAS.</t>
  </si>
  <si>
    <t>B1500000143</t>
  </si>
  <si>
    <t>B1500005354</t>
  </si>
  <si>
    <t>DISSEM ELECTRICA Y CONSTRUCTORA,SRL</t>
  </si>
  <si>
    <t>ADQUISICION E INSTALACION DE PLACAS DE BRONCE FUNDIDO.</t>
  </si>
  <si>
    <t>B1500000013</t>
  </si>
  <si>
    <t>ADQUISICION DE NEUMATICOS.</t>
  </si>
  <si>
    <t>B1500000420</t>
  </si>
  <si>
    <t>E Y M MEGASISTEMAS, SRL,</t>
  </si>
  <si>
    <t>ADQUISICION E INSTALACION DE CONTROLES DE ACCESO, PARA SER UTILIZADOS EN EL PARQUEO DE LA INSTITUCION.</t>
  </si>
  <si>
    <t>B1500000291</t>
  </si>
  <si>
    <t xml:space="preserve">GRUPO DESA, SRL </t>
  </si>
  <si>
    <t>SERVICIO DE IMPERMEABILIZACION DE TECHO DEL EDIFICIO ANEXO Y EDIFICIO CURVO DE LA INSTITUCION.</t>
  </si>
  <si>
    <t>PAGO DE FACTURA POR SUMINISTRO DE ENERGIA SEDE CENTRAL, LA ROMANA Y CEAGANA 20-11-2023 AL 19-12-2023.</t>
  </si>
  <si>
    <t>B1500306966</t>
  </si>
  <si>
    <t>B1500308787</t>
  </si>
  <si>
    <t>B1500307791</t>
  </si>
  <si>
    <t>FLORISTERIA ZUNIFLOR,SRL</t>
  </si>
  <si>
    <t>ADQUISICION DE ARREGLOS DE FLORES.</t>
  </si>
  <si>
    <t>B1500002848</t>
  </si>
  <si>
    <t>APORTE PARA EL SOSTENIMIENTO DE LA OPERACIÓN DEL ESPACIO QUE OCUPA EN EL PUNTO GOB SAMBIL, CORRESPONDIENTE AL MES DE FEBRERO 2023.</t>
  </si>
  <si>
    <t>B1500002096</t>
  </si>
  <si>
    <t>B1500002145</t>
  </si>
  <si>
    <t>B1500002195</t>
  </si>
  <si>
    <t>B1500002245</t>
  </si>
  <si>
    <t>B1500002293</t>
  </si>
  <si>
    <t>B1500002351</t>
  </si>
  <si>
    <t>B1500002418</t>
  </si>
  <si>
    <t>B1500002479</t>
  </si>
  <si>
    <t>B1500002561</t>
  </si>
  <si>
    <t>B1500002655</t>
  </si>
  <si>
    <t>B1500002740</t>
  </si>
  <si>
    <t>APORTE PARA EL SOSTENIMIENTO DE LA OPERACIÓN DEL ESPACIO QUE OCUPA EN EL PUNTO GOB SAMBIL, CORRESPONDIENTE AL MES DE MARZO 2023.</t>
  </si>
  <si>
    <t>APORTE PARA EL SOSTENIMIENTO DE LA OPERACIÓN DEL ESPACIO QUE OCUPA EN EL PUNTO GOB SAMBIL, CORRESPONDIENTE AL MES DE ABRIL 2023.</t>
  </si>
  <si>
    <t>APORTE PARA EL SOSTENIMIENTO DE LA OPERACIÓN DEL ESPACIO QUE OCUPA EN EL PUNTO GOB SAMBIL, CORRESPONDIENTE AL MES DE MAYO 2023.</t>
  </si>
  <si>
    <t>APORTE PARA EL SOSTENIMIENTO DE LA OPERACIÓN DEL ESPACIO QUE OCUPA EN EL PUNTO GOB SAMBIL, CORRESPONDIENTE AL MES DE JUNIO 2023.</t>
  </si>
  <si>
    <t>APORTE PARA EL SOSTENIMIENTO DE LA OPERACIÓN DEL ESPACIO QUE OCUPA EN EL PUNTO GOB SAMBIL, CORRESPONDIENTE AL MES DE JULIO 2023.</t>
  </si>
  <si>
    <t>APORTE PARA EL SOSTENIMIENTO DE LA OPERACIÓN DEL ESPACIO QUE OCUPA EN EL PUNTO GOB SAMBIL, CORRESPONDIENTE AL MES DE AGOSTO 2023.</t>
  </si>
  <si>
    <t>APORTE PARA EL SOSTENIMIENTO DE LA OPERACIÓN DEL ESPACIO QUE OCUPA EN EL PUNTO GOB SAMBIL, CORRESPONDIENTE AL MES DE SEPTIEMBRE 2023.</t>
  </si>
  <si>
    <t>APORTE PARA EL SOSTENIMIENTO DE LA OPERACIÓN DEL ESPACIO QUE OCUPA EN EL PUNTO GOB SAMBIL, CORRESPONDIENTE AL MES DE OCTUBRE 2023.</t>
  </si>
  <si>
    <t>APORTE PARA EL SOSTENIMIENTO DE LA OPERACIÓN DEL ESPACIO QUE OCUPA EN EL PUNTO GOB SAMBIL, CORRESPONDIENTE AL MES DE NOVIEMBRE 2023.</t>
  </si>
  <si>
    <t>APORTE PARA EL SOSTENIMIENTO DE LA OPERACIÓN DEL ESPACIO QUE OCUPA EN EL PUNTO GOB SAMBIL, CORRESPONDIENTE AL MES DE DICMEBRE 2023.</t>
  </si>
  <si>
    <t>SERVICIO DE FLOTAS DE LA INSTITUCION, CORRESPONDIENTE AL MES DE DICIEMBRE  DEL AÑO 2023.</t>
  </si>
  <si>
    <t>E450000032403</t>
  </si>
  <si>
    <t xml:space="preserve">FACCIA SERVICIOS PUBLICITARIOS </t>
  </si>
  <si>
    <t>TALONARIO.</t>
  </si>
  <si>
    <t>B1500000065</t>
  </si>
  <si>
    <t>BANNER</t>
  </si>
  <si>
    <t xml:space="preserve">TECNA SERVICIOS PUBLICOS </t>
  </si>
  <si>
    <t>MANTENIMIENTO DE ASCENSOR DESDE NOVIEMBE 2023, HASTA NOVIEMBRE DE 2024.</t>
  </si>
  <si>
    <t>B1500003010</t>
  </si>
  <si>
    <t>SINERGIT</t>
  </si>
  <si>
    <t>SERVIDOR Y LICENCIAS</t>
  </si>
  <si>
    <t>POLIZA DE SALUD.</t>
  </si>
  <si>
    <t>B1500031190</t>
  </si>
  <si>
    <t>ADQUISICION DE AGENDA PERSONALIZADAS</t>
  </si>
  <si>
    <t>B1500000616</t>
  </si>
  <si>
    <t>ENERGIA ELECTRICA SAN JUAN DE LA MAGUANA.</t>
  </si>
  <si>
    <t>BANI.</t>
  </si>
  <si>
    <t>B1500422667</t>
  </si>
  <si>
    <t>B1500422666</t>
  </si>
  <si>
    <t>SEGURO DE SALUD.</t>
  </si>
  <si>
    <t>B1500046358</t>
  </si>
  <si>
    <t>SEGUROS APS</t>
  </si>
  <si>
    <t>POLIZA DE SEGURO 1-3013-3818 FECHA 1/8/2023 AL 31/8/2023.</t>
  </si>
  <si>
    <t>B1500000452</t>
  </si>
  <si>
    <t>POLIZA DE SEGURO 1-3013-3818 FECHA 1/9/2023 AL 31/9/2023.</t>
  </si>
  <si>
    <t>B1500000453</t>
  </si>
  <si>
    <t>POLIZA DE SEGURO 1-3013-3818 FECHA 1/10/2023 AL 31/10/2023.</t>
  </si>
  <si>
    <t>B1500000454</t>
  </si>
  <si>
    <t>POLIZA DE SEGURO 1-3013-3818 FECHA 1/11/2023 AL 31/11/2023.</t>
  </si>
  <si>
    <t>B1500000455</t>
  </si>
  <si>
    <t>POLIZA DE SEGURO 1-3013-3818 FECHA 1/12/2023 AL 31/12/2023.</t>
  </si>
  <si>
    <t>B1500000457</t>
  </si>
  <si>
    <t>BENITO DIESEL LABORATORIO,SRL,</t>
  </si>
  <si>
    <t>SERVICIO DE REPARACION DE VEHICULOS PARA USO DE LA OPERATIVIDAD DE LA INSTITUCION.</t>
  </si>
  <si>
    <t>B1500000095</t>
  </si>
  <si>
    <t>B1500000096</t>
  </si>
  <si>
    <t>ADQUISICION DE SOFWARE Y LICENCIA PARA SER UTILIZADOS EN EL DEPARTAMENTO DE CATASTRO.</t>
  </si>
  <si>
    <t>B1500000075</t>
  </si>
  <si>
    <t>Q-TECH SOLUTIONS GROUP QSG, SRL,</t>
  </si>
  <si>
    <t>SERVICIO DE REACONDICIONAMIENTO DE CABLES DE MEDIA TENSION DEL EDIFICIO PRINCIPAL, EDIFICIO ANEXOY EDIFICIO DE GERENCIA.</t>
  </si>
  <si>
    <t>TRANSOLUCION JR,SRL,</t>
  </si>
  <si>
    <t>SERVICIO DE TRANSPORTE PARA USO DE LA INSTITUCION.</t>
  </si>
  <si>
    <t>B1500000196</t>
  </si>
  <si>
    <t>MUÑOZ CONCEPTO MOBILIARIO,SRL</t>
  </si>
  <si>
    <t>ADQUISICION DE MOBILIARIOS PARA USO DE LA INSTITUCION.</t>
  </si>
  <si>
    <t>DISTRIBUIDORA DE EQUIPOS INDUSTRIALES Y DE SEGURIDAD, SRL,</t>
  </si>
  <si>
    <t>ADQUISICION DE ARTICULOS DE SEGURIDAD.</t>
  </si>
  <si>
    <t>E450000000080</t>
  </si>
  <si>
    <t>CAREL COMERCIAL,EIRL,</t>
  </si>
  <si>
    <t>ADQUISICION DE MOBILIARIOS PARA EQUIPAR EL EDIFICIO DEL INSTITUTO POSTAL DOMINICANO.</t>
  </si>
  <si>
    <t>B1500000208</t>
  </si>
  <si>
    <t>B1500167136</t>
  </si>
  <si>
    <t>B1500000733</t>
  </si>
  <si>
    <t>MYN COCINA CATERING,SRL,</t>
  </si>
  <si>
    <t>ADQUISICION DE ALMUERZO TIPO BUFFET.</t>
  </si>
  <si>
    <t>B1500000290</t>
  </si>
  <si>
    <t>LOGOMARCA, SA,</t>
  </si>
  <si>
    <t>ADQUISICION DE PINS INSTITUCIONAL CON EL LOGO DE LA INSTITUCION.</t>
  </si>
  <si>
    <t>B1500010397</t>
  </si>
  <si>
    <t>B1500001610</t>
  </si>
  <si>
    <t xml:space="preserve">            AL 30  DE DICEMBRE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</si>
</sst>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1"/>
      <color rgb="FF9C000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Calibri"/>
      <family val="2"/>
      <scheme val="minor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103">
    <xf numFmtId="0" fontId="0" fillId="0" borderId="0" xfId="0"/>
    <xf numFmtId="43" fontId="5" fillId="0" borderId="0" xfId="1" applyFont="1" applyFill="1" applyBorder="1"/>
    <xf numFmtId="43" fontId="5" fillId="0" borderId="0" xfId="1" applyFont="1" applyFill="1" applyBorder="1" applyAlignment="1">
      <alignment horizontal="left"/>
    </xf>
    <xf numFmtId="0" fontId="6" fillId="0" borderId="2" xfId="6" applyFont="1" applyFill="1" applyBorder="1" applyAlignment="1">
      <alignment horizontal="left"/>
    </xf>
    <xf numFmtId="0" fontId="0" fillId="3" borderId="0" xfId="0" applyFill="1"/>
    <xf numFmtId="43" fontId="2" fillId="0" borderId="0" xfId="1" applyFont="1" applyFill="1"/>
    <xf numFmtId="43" fontId="0" fillId="0" borderId="0" xfId="1" applyFont="1" applyFill="1"/>
    <xf numFmtId="43" fontId="3" fillId="0" borderId="0" xfId="1" applyFont="1" applyFill="1" applyAlignment="1"/>
    <xf numFmtId="0" fontId="7" fillId="0" borderId="0" xfId="0" applyFont="1"/>
    <xf numFmtId="0" fontId="6" fillId="4" borderId="2" xfId="4" applyFont="1" applyFill="1" applyBorder="1"/>
    <xf numFmtId="0" fontId="6" fillId="4" borderId="2" xfId="2" applyFont="1" applyFill="1" applyBorder="1" applyAlignment="1">
      <alignment horizontal="left"/>
    </xf>
    <xf numFmtId="14" fontId="6" fillId="4" borderId="2" xfId="2" applyNumberFormat="1" applyFont="1" applyFill="1" applyBorder="1" applyAlignment="1">
      <alignment horizontal="left"/>
    </xf>
    <xf numFmtId="0" fontId="6" fillId="4" borderId="2" xfId="2" applyFont="1" applyFill="1" applyBorder="1" applyAlignment="1">
      <alignment horizontal="left" vertical="center" wrapText="1"/>
    </xf>
    <xf numFmtId="43" fontId="6" fillId="4" borderId="2" xfId="1" applyFont="1" applyFill="1" applyBorder="1" applyAlignment="1">
      <alignment horizontal="left"/>
    </xf>
    <xf numFmtId="0" fontId="6" fillId="4" borderId="1" xfId="2" applyFont="1" applyFill="1" applyBorder="1" applyAlignment="1">
      <alignment horizontal="left"/>
    </xf>
    <xf numFmtId="0" fontId="9" fillId="0" borderId="0" xfId="0" applyFont="1"/>
    <xf numFmtId="0" fontId="11" fillId="0" borderId="20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64" fontId="11" fillId="0" borderId="7" xfId="1" applyNumberFormat="1" applyFont="1" applyFill="1" applyBorder="1" applyAlignment="1">
      <alignment horizontal="center" vertical="center"/>
    </xf>
    <xf numFmtId="164" fontId="11" fillId="0" borderId="20" xfId="1" applyNumberFormat="1" applyFont="1" applyFill="1" applyBorder="1" applyAlignment="1">
      <alignment horizontal="center" vertical="center"/>
    </xf>
    <xf numFmtId="164" fontId="11" fillId="0" borderId="5" xfId="1" applyNumberFormat="1" applyFont="1" applyFill="1" applyBorder="1" applyAlignment="1">
      <alignment horizontal="center" vertical="center"/>
    </xf>
    <xf numFmtId="164" fontId="11" fillId="0" borderId="2" xfId="1" applyNumberFormat="1" applyFont="1" applyFill="1" applyBorder="1" applyAlignment="1">
      <alignment horizontal="center" vertical="center" wrapText="1"/>
    </xf>
    <xf numFmtId="164" fontId="11" fillId="0" borderId="2" xfId="1" applyNumberFormat="1" applyFont="1" applyFill="1" applyBorder="1" applyAlignment="1">
      <alignment horizontal="center" vertical="center"/>
    </xf>
    <xf numFmtId="0" fontId="12" fillId="0" borderId="1" xfId="2" applyFont="1" applyBorder="1" applyAlignment="1">
      <alignment horizontal="left"/>
    </xf>
    <xf numFmtId="0" fontId="12" fillId="0" borderId="2" xfId="2" applyFont="1" applyBorder="1" applyAlignment="1">
      <alignment horizontal="left"/>
    </xf>
    <xf numFmtId="14" fontId="12" fillId="0" borderId="2" xfId="2" applyNumberFormat="1" applyFont="1" applyBorder="1" applyAlignment="1">
      <alignment horizontal="left"/>
    </xf>
    <xf numFmtId="14" fontId="12" fillId="0" borderId="4" xfId="2" applyNumberFormat="1" applyFont="1" applyBorder="1" applyAlignment="1">
      <alignment horizontal="left"/>
    </xf>
    <xf numFmtId="43" fontId="12" fillId="0" borderId="2" xfId="1" applyFont="1" applyFill="1" applyBorder="1" applyAlignment="1">
      <alignment horizontal="left"/>
    </xf>
    <xf numFmtId="43" fontId="12" fillId="0" borderId="2" xfId="1" applyFont="1" applyFill="1" applyBorder="1"/>
    <xf numFmtId="43" fontId="12" fillId="0" borderId="4" xfId="1" applyFont="1" applyFill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2" fillId="0" borderId="2" xfId="4" applyFont="1" applyBorder="1"/>
    <xf numFmtId="0" fontId="12" fillId="0" borderId="2" xfId="2" applyFont="1" applyBorder="1" applyAlignment="1">
      <alignment horizontal="left" vertical="center" wrapText="1"/>
    </xf>
    <xf numFmtId="43" fontId="12" fillId="0" borderId="2" xfId="1" applyFont="1" applyFill="1" applyBorder="1" applyAlignment="1">
      <alignment horizontal="left" vertical="center" wrapText="1"/>
    </xf>
    <xf numFmtId="4" fontId="12" fillId="0" borderId="2" xfId="2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/>
    </xf>
    <xf numFmtId="14" fontId="12" fillId="0" borderId="2" xfId="1" applyNumberFormat="1" applyFont="1" applyFill="1" applyBorder="1" applyAlignment="1">
      <alignment horizontal="left"/>
    </xf>
    <xf numFmtId="0" fontId="12" fillId="0" borderId="2" xfId="2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2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14" fontId="12" fillId="0" borderId="4" xfId="3" applyNumberFormat="1" applyFont="1" applyFill="1" applyBorder="1" applyAlignment="1">
      <alignment horizontal="left" vertical="center" wrapText="1"/>
    </xf>
    <xf numFmtId="14" fontId="12" fillId="0" borderId="4" xfId="2" applyNumberFormat="1" applyFont="1" applyBorder="1" applyAlignment="1">
      <alignment horizontal="left" vertical="center" wrapText="1"/>
    </xf>
    <xf numFmtId="43" fontId="12" fillId="0" borderId="4" xfId="1" applyFont="1" applyFill="1" applyBorder="1" applyAlignment="1">
      <alignment horizontal="left" vertical="center" wrapText="1"/>
    </xf>
    <xf numFmtId="0" fontId="12" fillId="0" borderId="2" xfId="6" applyFont="1" applyFill="1" applyBorder="1" applyAlignment="1">
      <alignment horizontal="left"/>
    </xf>
    <xf numFmtId="49" fontId="12" fillId="0" borderId="2" xfId="1" applyNumberFormat="1" applyFont="1" applyFill="1" applyBorder="1" applyAlignment="1">
      <alignment horizontal="left"/>
    </xf>
    <xf numFmtId="43" fontId="13" fillId="0" borderId="2" xfId="1" applyFont="1" applyFill="1" applyBorder="1"/>
    <xf numFmtId="4" fontId="12" fillId="0" borderId="2" xfId="0" applyNumberFormat="1" applyFont="1" applyBorder="1" applyAlignment="1">
      <alignment horizontal="left"/>
    </xf>
    <xf numFmtId="43" fontId="10" fillId="0" borderId="10" xfId="1" applyFont="1" applyFill="1" applyBorder="1"/>
    <xf numFmtId="43" fontId="10" fillId="0" borderId="12" xfId="1" applyFont="1" applyFill="1" applyBorder="1"/>
    <xf numFmtId="0" fontId="12" fillId="0" borderId="18" xfId="0" applyFont="1" applyBorder="1" applyAlignment="1">
      <alignment horizontal="center"/>
    </xf>
    <xf numFmtId="0" fontId="14" fillId="0" borderId="3" xfId="2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11" xfId="2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14" fontId="14" fillId="0" borderId="3" xfId="2" applyNumberFormat="1" applyFont="1" applyBorder="1" applyAlignment="1">
      <alignment horizontal="left"/>
    </xf>
    <xf numFmtId="43" fontId="14" fillId="0" borderId="3" xfId="1" applyFont="1" applyFill="1" applyBorder="1"/>
    <xf numFmtId="43" fontId="10" fillId="0" borderId="19" xfId="1" applyFont="1" applyFill="1" applyBorder="1"/>
    <xf numFmtId="43" fontId="14" fillId="0" borderId="3" xfId="1" applyFont="1" applyFill="1" applyBorder="1" applyAlignment="1">
      <alignment horizontal="left"/>
    </xf>
    <xf numFmtId="0" fontId="14" fillId="0" borderId="19" xfId="0" applyFont="1" applyBorder="1" applyAlignment="1">
      <alignment horizontal="center"/>
    </xf>
    <xf numFmtId="0" fontId="9" fillId="0" borderId="2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left"/>
    </xf>
    <xf numFmtId="43" fontId="9" fillId="0" borderId="2" xfId="1" applyFont="1" applyFill="1" applyBorder="1"/>
    <xf numFmtId="0" fontId="14" fillId="0" borderId="2" xfId="2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4" fontId="14" fillId="0" borderId="2" xfId="2" applyNumberFormat="1" applyFont="1" applyBorder="1" applyAlignment="1">
      <alignment horizontal="left"/>
    </xf>
    <xf numFmtId="43" fontId="14" fillId="0" borderId="2" xfId="1" applyFont="1" applyFill="1" applyBorder="1"/>
    <xf numFmtId="43" fontId="14" fillId="0" borderId="1" xfId="1" applyFont="1" applyFill="1" applyBorder="1"/>
    <xf numFmtId="43" fontId="14" fillId="0" borderId="2" xfId="1" applyFont="1" applyFill="1" applyBorder="1" applyAlignment="1">
      <alignment horizontal="left"/>
    </xf>
    <xf numFmtId="43" fontId="14" fillId="0" borderId="11" xfId="1" applyFont="1" applyFill="1" applyBorder="1"/>
    <xf numFmtId="43" fontId="11" fillId="0" borderId="10" xfId="1" applyFont="1" applyFill="1" applyBorder="1"/>
    <xf numFmtId="0" fontId="12" fillId="0" borderId="0" xfId="0" applyFont="1" applyAlignment="1">
      <alignment horizontal="center"/>
    </xf>
    <xf numFmtId="164" fontId="11" fillId="0" borderId="12" xfId="1" applyNumberFormat="1" applyFont="1" applyFill="1" applyBorder="1" applyAlignment="1">
      <alignment horizontal="center" vertical="center"/>
    </xf>
    <xf numFmtId="0" fontId="14" fillId="0" borderId="0" xfId="0" applyFont="1"/>
    <xf numFmtId="43" fontId="12" fillId="0" borderId="4" xfId="1" applyFont="1" applyFill="1" applyBorder="1"/>
    <xf numFmtId="0" fontId="9" fillId="4" borderId="0" xfId="0" applyFont="1" applyFill="1"/>
    <xf numFmtId="14" fontId="12" fillId="4" borderId="2" xfId="2" applyNumberFormat="1" applyFont="1" applyFill="1" applyBorder="1" applyAlignment="1">
      <alignment horizontal="left"/>
    </xf>
    <xf numFmtId="14" fontId="12" fillId="4" borderId="4" xfId="2" applyNumberFormat="1" applyFont="1" applyFill="1" applyBorder="1" applyAlignment="1">
      <alignment horizontal="left"/>
    </xf>
    <xf numFmtId="43" fontId="12" fillId="4" borderId="2" xfId="1" applyFont="1" applyFill="1" applyBorder="1"/>
    <xf numFmtId="43" fontId="12" fillId="4" borderId="4" xfId="1" applyFont="1" applyFill="1" applyBorder="1" applyAlignment="1">
      <alignment horizontal="left"/>
    </xf>
    <xf numFmtId="0" fontId="12" fillId="4" borderId="4" xfId="0" applyFont="1" applyFill="1" applyBorder="1" applyAlignment="1">
      <alignment horizontal="center"/>
    </xf>
    <xf numFmtId="0" fontId="0" fillId="4" borderId="0" xfId="0" applyFill="1"/>
    <xf numFmtId="43" fontId="5" fillId="4" borderId="0" xfId="1" applyFont="1" applyFill="1" applyBorder="1"/>
    <xf numFmtId="0" fontId="11" fillId="0" borderId="14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</cellXfs>
  <cellStyles count="7">
    <cellStyle name="Incorrecto" xfId="6" builtinId="27"/>
    <cellStyle name="Millares" xfId="1" builtinId="3"/>
    <cellStyle name="Millares 2" xfId="5"/>
    <cellStyle name="Millares 3" xfId="3"/>
    <cellStyle name="Normal" xfId="0" builtinId="0"/>
    <cellStyle name="Normal 2" xfId="4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276225</xdr:colOff>
      <xdr:row>1</xdr:row>
      <xdr:rowOff>66675</xdr:rowOff>
    </xdr:from>
    <xdr:ext cx="942975" cy="777954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257175"/>
          <a:ext cx="942975" cy="7779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47"/>
  <sheetViews>
    <sheetView tabSelected="1" topLeftCell="D1" zoomScale="80" zoomScaleNormal="80" workbookViewId="0">
      <selection activeCell="A33" sqref="A33:XFD33"/>
    </sheetView>
  </sheetViews>
  <sheetFormatPr baseColWidth="10" defaultRowHeight="15" x14ac:dyDescent="0.25"/>
  <cols>
    <col min="1" max="1" width="2.28515625" customWidth="1"/>
    <col min="2" max="2" width="64.28515625" customWidth="1"/>
    <col min="3" max="3" width="164" customWidth="1"/>
    <col min="4" max="4" width="14.28515625" customWidth="1"/>
    <col min="5" max="5" width="26.7109375" bestFit="1" customWidth="1"/>
    <col min="6" max="6" width="28.42578125" customWidth="1"/>
    <col min="7" max="7" width="16.140625" bestFit="1" customWidth="1"/>
    <col min="8" max="8" width="12.28515625" customWidth="1"/>
    <col min="9" max="9" width="11.5703125" customWidth="1"/>
    <col min="10" max="10" width="20.140625" customWidth="1"/>
    <col min="11" max="11" width="17.7109375" customWidth="1"/>
    <col min="12" max="12" width="18.28515625" customWidth="1"/>
    <col min="13" max="13" width="11.28515625" hidden="1" customWidth="1"/>
    <col min="14" max="14" width="19.5703125" bestFit="1" customWidth="1"/>
    <col min="15" max="15" width="20.85546875" customWidth="1"/>
    <col min="16" max="16" width="30.140625" customWidth="1"/>
    <col min="19" max="19" width="13.85546875" bestFit="1" customWidth="1"/>
  </cols>
  <sheetData>
    <row r="1" spans="1:19" ht="19.5" thickBot="1" x14ac:dyDescent="0.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9" ht="18.75" x14ac:dyDescent="0.3">
      <c r="A2" s="15"/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2"/>
      <c r="Q2" s="15"/>
    </row>
    <row r="3" spans="1:19" ht="18.75" x14ac:dyDescent="0.3">
      <c r="A3" s="15"/>
      <c r="B3" s="93" t="s">
        <v>26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5"/>
      <c r="Q3" s="15"/>
    </row>
    <row r="4" spans="1:19" ht="18.75" x14ac:dyDescent="0.3">
      <c r="A4" s="15"/>
      <c r="B4" s="93" t="s">
        <v>27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  <c r="Q4" s="15"/>
    </row>
    <row r="5" spans="1:19" ht="18.75" x14ac:dyDescent="0.3">
      <c r="A5" s="15"/>
      <c r="B5" s="93" t="s">
        <v>28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5"/>
      <c r="Q5" s="15"/>
    </row>
    <row r="6" spans="1:19" ht="19.5" thickBot="1" x14ac:dyDescent="0.35">
      <c r="A6" s="15"/>
      <c r="B6" s="96" t="s">
        <v>350</v>
      </c>
      <c r="C6" s="97"/>
      <c r="D6" s="97"/>
      <c r="E6" s="97"/>
      <c r="F6" s="97"/>
      <c r="G6" s="97"/>
      <c r="H6" s="97"/>
      <c r="I6" s="98"/>
      <c r="J6" s="97"/>
      <c r="K6" s="97"/>
      <c r="L6" s="97"/>
      <c r="M6" s="97"/>
      <c r="N6" s="97"/>
      <c r="O6" s="98"/>
      <c r="P6" s="99"/>
      <c r="Q6" s="15"/>
    </row>
    <row r="7" spans="1:19" ht="93.75" x14ac:dyDescent="0.3">
      <c r="A7" s="15"/>
      <c r="B7" s="16" t="s">
        <v>0</v>
      </c>
      <c r="C7" s="16" t="s">
        <v>1</v>
      </c>
      <c r="D7" s="16" t="s">
        <v>29</v>
      </c>
      <c r="E7" s="17" t="s">
        <v>65</v>
      </c>
      <c r="F7" s="17" t="s">
        <v>62</v>
      </c>
      <c r="G7" s="17" t="s">
        <v>63</v>
      </c>
      <c r="H7" s="18" t="s">
        <v>60</v>
      </c>
      <c r="I7" s="19" t="s">
        <v>64</v>
      </c>
      <c r="J7" s="20" t="s">
        <v>61</v>
      </c>
      <c r="K7" s="21" t="s">
        <v>30</v>
      </c>
      <c r="L7" s="21" t="s">
        <v>31</v>
      </c>
      <c r="M7" s="21" t="s">
        <v>32</v>
      </c>
      <c r="N7" s="22" t="s">
        <v>33</v>
      </c>
      <c r="O7" s="23" t="s">
        <v>71</v>
      </c>
      <c r="P7" s="24" t="s">
        <v>34</v>
      </c>
      <c r="Q7" s="15"/>
    </row>
    <row r="8" spans="1:19" ht="18.75" x14ac:dyDescent="0.3">
      <c r="A8" s="15"/>
      <c r="B8" s="25" t="s">
        <v>73</v>
      </c>
      <c r="C8" s="25" t="s">
        <v>74</v>
      </c>
      <c r="D8" s="26" t="s">
        <v>69</v>
      </c>
      <c r="E8" s="26" t="s">
        <v>77</v>
      </c>
      <c r="F8" s="27">
        <v>44908</v>
      </c>
      <c r="G8" s="27">
        <v>44802</v>
      </c>
      <c r="H8" s="27"/>
      <c r="I8" s="28" t="s">
        <v>36</v>
      </c>
      <c r="J8" s="29"/>
      <c r="K8" s="29"/>
      <c r="L8" s="29"/>
      <c r="M8" s="30"/>
      <c r="N8" s="29"/>
      <c r="O8" s="31">
        <v>296995.38</v>
      </c>
      <c r="P8" s="32" t="s">
        <v>37</v>
      </c>
      <c r="Q8" s="15"/>
      <c r="S8" s="2"/>
    </row>
    <row r="9" spans="1:19" ht="18.75" x14ac:dyDescent="0.3">
      <c r="A9" s="15"/>
      <c r="B9" s="26" t="s">
        <v>68</v>
      </c>
      <c r="C9" s="26" t="s">
        <v>3</v>
      </c>
      <c r="D9" s="26" t="s">
        <v>35</v>
      </c>
      <c r="E9" s="26" t="s">
        <v>2</v>
      </c>
      <c r="F9" s="27"/>
      <c r="G9" s="27" t="s">
        <v>4</v>
      </c>
      <c r="H9" s="27"/>
      <c r="I9" s="28" t="s">
        <v>36</v>
      </c>
      <c r="J9" s="29"/>
      <c r="K9" s="29"/>
      <c r="L9" s="30"/>
      <c r="M9" s="30"/>
      <c r="N9" s="30">
        <v>9000</v>
      </c>
      <c r="O9" s="31">
        <f t="shared" ref="O9:O72" si="0">J9+K9+L9+N9</f>
        <v>9000</v>
      </c>
      <c r="P9" s="32" t="s">
        <v>37</v>
      </c>
      <c r="Q9" s="15"/>
      <c r="S9" s="1"/>
    </row>
    <row r="10" spans="1:19" ht="18.75" x14ac:dyDescent="0.3">
      <c r="A10" s="15"/>
      <c r="B10" s="9" t="s">
        <v>167</v>
      </c>
      <c r="C10" s="10" t="s">
        <v>168</v>
      </c>
      <c r="D10" s="10">
        <v>101503939</v>
      </c>
      <c r="E10" s="10" t="s">
        <v>172</v>
      </c>
      <c r="F10" s="11">
        <v>45279</v>
      </c>
      <c r="G10" s="11">
        <v>45271</v>
      </c>
      <c r="H10" s="27"/>
      <c r="I10" s="28" t="s">
        <v>36</v>
      </c>
      <c r="J10" s="29">
        <v>10500</v>
      </c>
      <c r="K10" s="29"/>
      <c r="L10" s="30"/>
      <c r="M10" s="30"/>
      <c r="N10" s="30"/>
      <c r="O10" s="31">
        <f t="shared" si="0"/>
        <v>10500</v>
      </c>
      <c r="P10" s="32" t="s">
        <v>37</v>
      </c>
      <c r="Q10" s="15"/>
      <c r="S10" s="1"/>
    </row>
    <row r="11" spans="1:19" ht="18.75" x14ac:dyDescent="0.3">
      <c r="A11" s="15"/>
      <c r="B11" s="9" t="s">
        <v>167</v>
      </c>
      <c r="C11" s="10" t="s">
        <v>168</v>
      </c>
      <c r="D11" s="10">
        <v>101503939</v>
      </c>
      <c r="E11" s="10" t="s">
        <v>341</v>
      </c>
      <c r="F11" s="11">
        <v>45291</v>
      </c>
      <c r="G11" s="11">
        <v>45281</v>
      </c>
      <c r="H11" s="27"/>
      <c r="I11" s="28" t="s">
        <v>36</v>
      </c>
      <c r="J11" s="29">
        <v>10500</v>
      </c>
      <c r="K11" s="29"/>
      <c r="L11" s="30"/>
      <c r="M11" s="30"/>
      <c r="N11" s="30"/>
      <c r="O11" s="31">
        <f t="shared" si="0"/>
        <v>10500</v>
      </c>
      <c r="P11" s="32" t="s">
        <v>37</v>
      </c>
      <c r="Q11" s="15"/>
      <c r="S11" s="1"/>
    </row>
    <row r="12" spans="1:19" ht="18.75" x14ac:dyDescent="0.3">
      <c r="A12" s="15"/>
      <c r="B12" s="33" t="s">
        <v>89</v>
      </c>
      <c r="C12" s="26" t="s">
        <v>116</v>
      </c>
      <c r="D12" s="26" t="s">
        <v>78</v>
      </c>
      <c r="E12" s="26" t="s">
        <v>117</v>
      </c>
      <c r="F12" s="27">
        <v>45215</v>
      </c>
      <c r="G12" s="27">
        <v>45197</v>
      </c>
      <c r="H12" s="34"/>
      <c r="I12" s="28" t="s">
        <v>36</v>
      </c>
      <c r="J12" s="35">
        <v>9491.2800000000007</v>
      </c>
      <c r="K12" s="36"/>
      <c r="L12" s="29"/>
      <c r="M12" s="29"/>
      <c r="N12" s="30"/>
      <c r="O12" s="31">
        <f t="shared" si="0"/>
        <v>9491.2800000000007</v>
      </c>
      <c r="P12" s="32" t="s">
        <v>38</v>
      </c>
      <c r="Q12" s="15"/>
      <c r="S12" s="1"/>
    </row>
    <row r="13" spans="1:19" ht="18.75" x14ac:dyDescent="0.3">
      <c r="A13" s="15"/>
      <c r="B13" s="9" t="s">
        <v>163</v>
      </c>
      <c r="C13" s="10" t="s">
        <v>207</v>
      </c>
      <c r="D13" s="10">
        <v>101010746</v>
      </c>
      <c r="E13" s="10" t="s">
        <v>209</v>
      </c>
      <c r="F13" s="11">
        <v>45273</v>
      </c>
      <c r="G13" s="11">
        <v>45267</v>
      </c>
      <c r="H13" s="34"/>
      <c r="I13" s="28" t="s">
        <v>36</v>
      </c>
      <c r="J13" s="13">
        <v>14383.96</v>
      </c>
      <c r="K13" s="36"/>
      <c r="L13" s="29"/>
      <c r="M13" s="29"/>
      <c r="N13" s="30"/>
      <c r="O13" s="31">
        <f t="shared" si="0"/>
        <v>14383.96</v>
      </c>
      <c r="P13" s="32" t="s">
        <v>38</v>
      </c>
      <c r="Q13" s="15"/>
      <c r="S13" s="1"/>
    </row>
    <row r="14" spans="1:19" ht="18.75" x14ac:dyDescent="0.3">
      <c r="A14" s="15"/>
      <c r="B14" s="9" t="s">
        <v>163</v>
      </c>
      <c r="C14" s="10" t="s">
        <v>207</v>
      </c>
      <c r="D14" s="10">
        <v>101010746</v>
      </c>
      <c r="E14" s="10" t="s">
        <v>225</v>
      </c>
      <c r="F14" s="11">
        <v>45274</v>
      </c>
      <c r="G14" s="11">
        <v>45253</v>
      </c>
      <c r="H14" s="34"/>
      <c r="I14" s="28" t="s">
        <v>36</v>
      </c>
      <c r="J14" s="13">
        <v>14383.96</v>
      </c>
      <c r="K14" s="36"/>
      <c r="L14" s="29"/>
      <c r="M14" s="29"/>
      <c r="N14" s="30"/>
      <c r="O14" s="31">
        <f t="shared" si="0"/>
        <v>14383.96</v>
      </c>
      <c r="P14" s="32" t="s">
        <v>38</v>
      </c>
      <c r="Q14" s="15"/>
      <c r="S14" s="1"/>
    </row>
    <row r="15" spans="1:19" ht="18.75" x14ac:dyDescent="0.3">
      <c r="A15" s="15"/>
      <c r="B15" s="9" t="s">
        <v>163</v>
      </c>
      <c r="C15" s="10" t="s">
        <v>207</v>
      </c>
      <c r="D15" s="10">
        <v>101010746</v>
      </c>
      <c r="E15" s="10" t="s">
        <v>226</v>
      </c>
      <c r="F15" s="11">
        <v>45274</v>
      </c>
      <c r="G15" s="11">
        <v>45253</v>
      </c>
      <c r="H15" s="34"/>
      <c r="I15" s="28" t="s">
        <v>36</v>
      </c>
      <c r="J15" s="13">
        <v>17290.43</v>
      </c>
      <c r="K15" s="36"/>
      <c r="L15" s="29"/>
      <c r="M15" s="29"/>
      <c r="N15" s="30"/>
      <c r="O15" s="31">
        <f t="shared" si="0"/>
        <v>17290.43</v>
      </c>
      <c r="P15" s="32" t="s">
        <v>38</v>
      </c>
      <c r="Q15" s="15"/>
      <c r="S15" s="1"/>
    </row>
    <row r="16" spans="1:19" ht="18.75" x14ac:dyDescent="0.3">
      <c r="A16" s="15"/>
      <c r="B16" s="37" t="s">
        <v>6</v>
      </c>
      <c r="C16" s="25" t="s">
        <v>7</v>
      </c>
      <c r="D16" s="26" t="s">
        <v>39</v>
      </c>
      <c r="E16" s="26" t="s">
        <v>5</v>
      </c>
      <c r="F16" s="27" t="s">
        <v>40</v>
      </c>
      <c r="G16" s="27">
        <v>44541</v>
      </c>
      <c r="H16" s="27" t="s">
        <v>41</v>
      </c>
      <c r="I16" s="28" t="s">
        <v>36</v>
      </c>
      <c r="J16" s="30"/>
      <c r="K16" s="30"/>
      <c r="L16" s="30"/>
      <c r="M16" s="30"/>
      <c r="N16" s="30">
        <v>40000</v>
      </c>
      <c r="O16" s="31">
        <f t="shared" si="0"/>
        <v>40000</v>
      </c>
      <c r="P16" s="32" t="s">
        <v>37</v>
      </c>
      <c r="Q16" s="15"/>
      <c r="S16" s="1"/>
    </row>
    <row r="17" spans="1:19" ht="18.75" x14ac:dyDescent="0.3">
      <c r="A17" s="15"/>
      <c r="B17" s="9" t="s">
        <v>322</v>
      </c>
      <c r="C17" s="10" t="s">
        <v>323</v>
      </c>
      <c r="D17" s="10">
        <v>130811369</v>
      </c>
      <c r="E17" s="10" t="s">
        <v>324</v>
      </c>
      <c r="F17" s="11">
        <v>45291</v>
      </c>
      <c r="G17" s="11">
        <v>45281</v>
      </c>
      <c r="H17" s="27"/>
      <c r="I17" s="28" t="s">
        <v>36</v>
      </c>
      <c r="J17" s="13">
        <v>58056</v>
      </c>
      <c r="K17" s="30"/>
      <c r="L17" s="30"/>
      <c r="M17" s="30"/>
      <c r="N17" s="30"/>
      <c r="O17" s="31">
        <f t="shared" si="0"/>
        <v>58056</v>
      </c>
      <c r="P17" s="32" t="s">
        <v>37</v>
      </c>
      <c r="Q17" s="15"/>
      <c r="S17" s="1"/>
    </row>
    <row r="18" spans="1:19" ht="18.75" x14ac:dyDescent="0.3">
      <c r="A18" s="15"/>
      <c r="B18" s="9" t="s">
        <v>322</v>
      </c>
      <c r="C18" s="10" t="s">
        <v>323</v>
      </c>
      <c r="D18" s="10">
        <v>130811369</v>
      </c>
      <c r="E18" s="10" t="s">
        <v>325</v>
      </c>
      <c r="F18" s="11">
        <v>45291</v>
      </c>
      <c r="G18" s="11">
        <v>45281</v>
      </c>
      <c r="H18" s="27"/>
      <c r="I18" s="28" t="s">
        <v>36</v>
      </c>
      <c r="J18" s="13">
        <v>53926</v>
      </c>
      <c r="K18" s="30"/>
      <c r="L18" s="30"/>
      <c r="M18" s="30"/>
      <c r="N18" s="30"/>
      <c r="O18" s="31">
        <f t="shared" si="0"/>
        <v>53926</v>
      </c>
      <c r="P18" s="32" t="s">
        <v>37</v>
      </c>
      <c r="Q18" s="15"/>
      <c r="S18" s="1"/>
    </row>
    <row r="19" spans="1:19" ht="18.75" x14ac:dyDescent="0.3">
      <c r="A19" s="15"/>
      <c r="B19" s="33" t="s">
        <v>113</v>
      </c>
      <c r="C19" s="26" t="s">
        <v>143</v>
      </c>
      <c r="D19" s="26" t="s">
        <v>145</v>
      </c>
      <c r="E19" s="26" t="s">
        <v>146</v>
      </c>
      <c r="F19" s="27">
        <v>45229</v>
      </c>
      <c r="G19" s="27">
        <v>45200</v>
      </c>
      <c r="H19" s="34"/>
      <c r="I19" s="28" t="s">
        <v>36</v>
      </c>
      <c r="J19" s="30">
        <v>2689.6</v>
      </c>
      <c r="K19" s="30"/>
      <c r="L19" s="30"/>
      <c r="M19" s="30"/>
      <c r="N19" s="30"/>
      <c r="O19" s="31">
        <f t="shared" si="0"/>
        <v>2689.6</v>
      </c>
      <c r="P19" s="32" t="s">
        <v>37</v>
      </c>
      <c r="Q19" s="15"/>
      <c r="S19" s="1"/>
    </row>
    <row r="20" spans="1:19" ht="18.75" x14ac:dyDescent="0.3">
      <c r="A20" s="15"/>
      <c r="B20" s="33" t="s">
        <v>113</v>
      </c>
      <c r="C20" s="26" t="s">
        <v>144</v>
      </c>
      <c r="D20" s="26" t="s">
        <v>145</v>
      </c>
      <c r="E20" s="26" t="s">
        <v>147</v>
      </c>
      <c r="F20" s="27">
        <v>45229</v>
      </c>
      <c r="G20" s="27">
        <v>45200</v>
      </c>
      <c r="H20" s="34"/>
      <c r="I20" s="28" t="s">
        <v>36</v>
      </c>
      <c r="J20" s="30">
        <v>960</v>
      </c>
      <c r="K20" s="30"/>
      <c r="L20" s="30"/>
      <c r="M20" s="30"/>
      <c r="N20" s="30"/>
      <c r="O20" s="31">
        <f t="shared" si="0"/>
        <v>960</v>
      </c>
      <c r="P20" s="32" t="s">
        <v>37</v>
      </c>
      <c r="Q20" s="15"/>
      <c r="S20" s="1"/>
    </row>
    <row r="21" spans="1:19" ht="18.75" x14ac:dyDescent="0.3">
      <c r="A21" s="15"/>
      <c r="B21" s="9" t="s">
        <v>338</v>
      </c>
      <c r="C21" s="10" t="s">
        <v>339</v>
      </c>
      <c r="D21" s="10">
        <v>101650801</v>
      </c>
      <c r="E21" s="10" t="s">
        <v>340</v>
      </c>
      <c r="F21" s="11">
        <v>45291</v>
      </c>
      <c r="G21" s="11">
        <v>45280</v>
      </c>
      <c r="H21" s="34"/>
      <c r="I21" s="28" t="s">
        <v>36</v>
      </c>
      <c r="J21" s="13">
        <v>4709272.95</v>
      </c>
      <c r="K21" s="30"/>
      <c r="L21" s="30"/>
      <c r="M21" s="30"/>
      <c r="N21" s="30"/>
      <c r="O21" s="31">
        <f t="shared" si="0"/>
        <v>4709272.95</v>
      </c>
      <c r="P21" s="32" t="s">
        <v>37</v>
      </c>
      <c r="Q21" s="15"/>
      <c r="S21" s="1"/>
    </row>
    <row r="22" spans="1:19" ht="15.75" customHeight="1" x14ac:dyDescent="0.3">
      <c r="A22" s="15"/>
      <c r="B22" s="25" t="s">
        <v>79</v>
      </c>
      <c r="C22" s="25" t="s">
        <v>80</v>
      </c>
      <c r="D22" s="26" t="s">
        <v>81</v>
      </c>
      <c r="E22" s="26" t="s">
        <v>82</v>
      </c>
      <c r="F22" s="38">
        <v>44914</v>
      </c>
      <c r="G22" s="27">
        <v>44910</v>
      </c>
      <c r="H22" s="39"/>
      <c r="I22" s="28" t="s">
        <v>36</v>
      </c>
      <c r="J22" s="29"/>
      <c r="K22" s="29"/>
      <c r="L22" s="29"/>
      <c r="M22" s="29"/>
      <c r="N22" s="30">
        <v>233480.64</v>
      </c>
      <c r="O22" s="31">
        <f t="shared" si="0"/>
        <v>233480.64</v>
      </c>
      <c r="P22" s="32" t="s">
        <v>37</v>
      </c>
      <c r="Q22" s="15"/>
      <c r="S22" s="1"/>
    </row>
    <row r="23" spans="1:19" ht="18.75" x14ac:dyDescent="0.3">
      <c r="A23" s="15"/>
      <c r="B23" s="26" t="s">
        <v>98</v>
      </c>
      <c r="C23" s="26" t="s">
        <v>107</v>
      </c>
      <c r="D23" s="26" t="s">
        <v>81</v>
      </c>
      <c r="E23" s="26" t="s">
        <v>121</v>
      </c>
      <c r="F23" s="27">
        <v>45211</v>
      </c>
      <c r="G23" s="27">
        <v>45195</v>
      </c>
      <c r="H23" s="34"/>
      <c r="I23" s="28" t="s">
        <v>36</v>
      </c>
      <c r="J23" s="29">
        <v>3360677.52</v>
      </c>
      <c r="K23" s="29"/>
      <c r="L23" s="29"/>
      <c r="M23" s="29"/>
      <c r="N23" s="30"/>
      <c r="O23" s="31">
        <f t="shared" si="0"/>
        <v>3360677.52</v>
      </c>
      <c r="P23" s="32" t="s">
        <v>37</v>
      </c>
      <c r="Q23" s="15"/>
      <c r="S23" s="1"/>
    </row>
    <row r="24" spans="1:19" ht="18.75" x14ac:dyDescent="0.3">
      <c r="A24" s="15"/>
      <c r="B24" s="26" t="s">
        <v>98</v>
      </c>
      <c r="C24" s="26" t="s">
        <v>122</v>
      </c>
      <c r="D24" s="26" t="s">
        <v>81</v>
      </c>
      <c r="E24" s="26" t="s">
        <v>123</v>
      </c>
      <c r="F24" s="27">
        <v>45211</v>
      </c>
      <c r="G24" s="27">
        <v>45195</v>
      </c>
      <c r="H24" s="34"/>
      <c r="I24" s="28" t="s">
        <v>36</v>
      </c>
      <c r="J24" s="29">
        <v>507509.52</v>
      </c>
      <c r="K24" s="29"/>
      <c r="L24" s="29"/>
      <c r="M24" s="29"/>
      <c r="N24" s="30"/>
      <c r="O24" s="31">
        <f t="shared" si="0"/>
        <v>507509.52</v>
      </c>
      <c r="P24" s="32" t="s">
        <v>37</v>
      </c>
      <c r="Q24" s="15"/>
      <c r="S24" s="1"/>
    </row>
    <row r="25" spans="1:19" ht="18.75" x14ac:dyDescent="0.3">
      <c r="A25" s="15"/>
      <c r="B25" s="26" t="s">
        <v>98</v>
      </c>
      <c r="C25" s="26" t="s">
        <v>122</v>
      </c>
      <c r="D25" s="26" t="s">
        <v>81</v>
      </c>
      <c r="E25" s="26" t="s">
        <v>124</v>
      </c>
      <c r="F25" s="27">
        <v>45211</v>
      </c>
      <c r="G25" s="27">
        <v>45145</v>
      </c>
      <c r="H25" s="34"/>
      <c r="I25" s="28" t="s">
        <v>36</v>
      </c>
      <c r="J25" s="29">
        <v>460043.37</v>
      </c>
      <c r="K25" s="29"/>
      <c r="L25" s="29"/>
      <c r="M25" s="29"/>
      <c r="N25" s="30"/>
      <c r="O25" s="31">
        <f t="shared" si="0"/>
        <v>460043.37</v>
      </c>
      <c r="P25" s="32" t="s">
        <v>37</v>
      </c>
      <c r="Q25" s="15"/>
      <c r="S25" s="1"/>
    </row>
    <row r="26" spans="1:19" ht="18.75" x14ac:dyDescent="0.3">
      <c r="A26" s="15"/>
      <c r="B26" s="33" t="s">
        <v>118</v>
      </c>
      <c r="C26" s="26" t="s">
        <v>119</v>
      </c>
      <c r="D26" s="26" t="s">
        <v>36</v>
      </c>
      <c r="E26" s="26" t="s">
        <v>36</v>
      </c>
      <c r="F26" s="27">
        <v>45223</v>
      </c>
      <c r="G26" s="27" t="s">
        <v>36</v>
      </c>
      <c r="H26" s="34"/>
      <c r="I26" s="28" t="s">
        <v>36</v>
      </c>
      <c r="J26" s="29">
        <v>1450</v>
      </c>
      <c r="K26" s="29"/>
      <c r="L26" s="29"/>
      <c r="M26" s="29"/>
      <c r="N26" s="30"/>
      <c r="O26" s="31">
        <f t="shared" si="0"/>
        <v>1450</v>
      </c>
      <c r="P26" s="32" t="s">
        <v>37</v>
      </c>
      <c r="Q26" s="15"/>
      <c r="S26" s="1"/>
    </row>
    <row r="27" spans="1:19" ht="18.75" x14ac:dyDescent="0.3">
      <c r="A27" s="15"/>
      <c r="B27" s="33" t="s">
        <v>118</v>
      </c>
      <c r="C27" s="26" t="s">
        <v>119</v>
      </c>
      <c r="D27" s="26" t="s">
        <v>36</v>
      </c>
      <c r="E27" s="26" t="s">
        <v>36</v>
      </c>
      <c r="F27" s="27">
        <v>45223</v>
      </c>
      <c r="G27" s="27" t="s">
        <v>36</v>
      </c>
      <c r="H27" s="34"/>
      <c r="I27" s="28" t="s">
        <v>36</v>
      </c>
      <c r="J27" s="29">
        <v>1380</v>
      </c>
      <c r="K27" s="29"/>
      <c r="L27" s="29"/>
      <c r="M27" s="29"/>
      <c r="N27" s="30"/>
      <c r="O27" s="31">
        <f t="shared" si="0"/>
        <v>1380</v>
      </c>
      <c r="P27" s="32" t="s">
        <v>37</v>
      </c>
      <c r="Q27" s="15"/>
      <c r="S27" s="1"/>
    </row>
    <row r="28" spans="1:19" ht="18.75" x14ac:dyDescent="0.3">
      <c r="A28" s="15"/>
      <c r="B28" s="33" t="s">
        <v>118</v>
      </c>
      <c r="C28" s="26" t="s">
        <v>120</v>
      </c>
      <c r="D28" s="26" t="s">
        <v>36</v>
      </c>
      <c r="E28" s="26" t="s">
        <v>36</v>
      </c>
      <c r="F28" s="27">
        <v>45223</v>
      </c>
      <c r="G28" s="27" t="s">
        <v>36</v>
      </c>
      <c r="H28" s="34"/>
      <c r="I28" s="28" t="s">
        <v>36</v>
      </c>
      <c r="J28" s="29">
        <v>8770.18</v>
      </c>
      <c r="K28" s="29"/>
      <c r="L28" s="29"/>
      <c r="M28" s="29"/>
      <c r="N28" s="30"/>
      <c r="O28" s="31">
        <f t="shared" si="0"/>
        <v>8770.18</v>
      </c>
      <c r="P28" s="32" t="s">
        <v>37</v>
      </c>
      <c r="Q28" s="15"/>
      <c r="S28" s="1"/>
    </row>
    <row r="29" spans="1:19" ht="18.75" x14ac:dyDescent="0.3">
      <c r="A29" s="15"/>
      <c r="B29" s="33" t="s">
        <v>118</v>
      </c>
      <c r="C29" s="26" t="s">
        <v>120</v>
      </c>
      <c r="D29" s="26" t="s">
        <v>36</v>
      </c>
      <c r="E29" s="26" t="s">
        <v>36</v>
      </c>
      <c r="F29" s="27">
        <v>45223</v>
      </c>
      <c r="G29" s="27" t="s">
        <v>36</v>
      </c>
      <c r="H29" s="34"/>
      <c r="I29" s="28" t="s">
        <v>36</v>
      </c>
      <c r="J29" s="29">
        <v>12405.51</v>
      </c>
      <c r="K29" s="29"/>
      <c r="L29" s="29"/>
      <c r="M29" s="29"/>
      <c r="N29" s="30"/>
      <c r="O29" s="31">
        <f t="shared" si="0"/>
        <v>12405.51</v>
      </c>
      <c r="P29" s="32" t="s">
        <v>37</v>
      </c>
      <c r="Q29" s="15"/>
      <c r="S29" s="1"/>
    </row>
    <row r="30" spans="1:19" ht="18.75" x14ac:dyDescent="0.3">
      <c r="A30" s="15"/>
      <c r="B30" s="33" t="s">
        <v>148</v>
      </c>
      <c r="C30" s="26" t="s">
        <v>149</v>
      </c>
      <c r="D30" s="26" t="s">
        <v>150</v>
      </c>
      <c r="E30" s="26" t="s">
        <v>151</v>
      </c>
      <c r="F30" s="27">
        <v>45222</v>
      </c>
      <c r="G30" s="27">
        <v>45211</v>
      </c>
      <c r="H30" s="34"/>
      <c r="I30" s="28" t="s">
        <v>36</v>
      </c>
      <c r="J30" s="29">
        <v>199125</v>
      </c>
      <c r="K30" s="29"/>
      <c r="L30" s="29"/>
      <c r="M30" s="29"/>
      <c r="N30" s="30"/>
      <c r="O30" s="31">
        <f t="shared" si="0"/>
        <v>199125</v>
      </c>
      <c r="P30" s="32" t="s">
        <v>37</v>
      </c>
      <c r="Q30" s="15"/>
      <c r="S30" s="1"/>
    </row>
    <row r="31" spans="1:19" ht="18.75" x14ac:dyDescent="0.3">
      <c r="A31" s="15"/>
      <c r="B31" s="37" t="s">
        <v>9</v>
      </c>
      <c r="C31" s="25" t="s">
        <v>10</v>
      </c>
      <c r="D31" s="26" t="s">
        <v>42</v>
      </c>
      <c r="E31" s="26" t="s">
        <v>8</v>
      </c>
      <c r="F31" s="27">
        <v>44258</v>
      </c>
      <c r="G31" s="27" t="s">
        <v>43</v>
      </c>
      <c r="H31" s="27" t="s">
        <v>44</v>
      </c>
      <c r="I31" s="28" t="s">
        <v>36</v>
      </c>
      <c r="J31" s="30"/>
      <c r="K31" s="30"/>
      <c r="L31" s="30"/>
      <c r="M31" s="30"/>
      <c r="N31" s="30">
        <v>29166.67</v>
      </c>
      <c r="O31" s="31">
        <f t="shared" si="0"/>
        <v>29166.67</v>
      </c>
      <c r="P31" s="32" t="s">
        <v>37</v>
      </c>
      <c r="Q31" s="15"/>
      <c r="S31" s="1"/>
    </row>
    <row r="32" spans="1:19" ht="18.75" x14ac:dyDescent="0.3">
      <c r="A32" s="15"/>
      <c r="B32" s="37" t="s">
        <v>9</v>
      </c>
      <c r="C32" s="25" t="s">
        <v>10</v>
      </c>
      <c r="D32" s="26" t="s">
        <v>42</v>
      </c>
      <c r="E32" s="26" t="s">
        <v>11</v>
      </c>
      <c r="F32" s="27">
        <v>44472</v>
      </c>
      <c r="G32" s="27">
        <v>44319</v>
      </c>
      <c r="H32" s="27" t="s">
        <v>44</v>
      </c>
      <c r="I32" s="28" t="s">
        <v>36</v>
      </c>
      <c r="J32" s="30"/>
      <c r="K32" s="30"/>
      <c r="L32" s="30"/>
      <c r="M32" s="30"/>
      <c r="N32" s="30">
        <v>29166.67</v>
      </c>
      <c r="O32" s="31">
        <f t="shared" si="0"/>
        <v>29166.67</v>
      </c>
      <c r="P32" s="32" t="s">
        <v>37</v>
      </c>
      <c r="Q32" s="15"/>
      <c r="S32" s="1"/>
    </row>
    <row r="33" spans="1:19" s="84" customFormat="1" ht="18.75" x14ac:dyDescent="0.3">
      <c r="A33" s="78"/>
      <c r="B33" s="9" t="s">
        <v>197</v>
      </c>
      <c r="C33" s="10" t="s">
        <v>290</v>
      </c>
      <c r="D33" s="10">
        <v>101001577</v>
      </c>
      <c r="E33" s="10" t="s">
        <v>291</v>
      </c>
      <c r="F33" s="11">
        <v>45289</v>
      </c>
      <c r="G33" s="11">
        <v>45287</v>
      </c>
      <c r="H33" s="79"/>
      <c r="I33" s="80" t="s">
        <v>36</v>
      </c>
      <c r="J33" s="81">
        <v>2062.94</v>
      </c>
      <c r="K33" s="81"/>
      <c r="L33" s="81"/>
      <c r="M33" s="81"/>
      <c r="N33" s="81"/>
      <c r="O33" s="82">
        <f t="shared" si="0"/>
        <v>2062.94</v>
      </c>
      <c r="P33" s="83" t="s">
        <v>37</v>
      </c>
      <c r="Q33" s="78"/>
      <c r="S33" s="85"/>
    </row>
    <row r="34" spans="1:19" ht="18.75" x14ac:dyDescent="0.3">
      <c r="A34" s="15"/>
      <c r="B34" s="9" t="s">
        <v>170</v>
      </c>
      <c r="C34" s="10" t="s">
        <v>171</v>
      </c>
      <c r="D34" s="10">
        <v>132633903</v>
      </c>
      <c r="E34" s="10" t="s">
        <v>5</v>
      </c>
      <c r="F34" s="11">
        <v>45279</v>
      </c>
      <c r="G34" s="11">
        <v>45275</v>
      </c>
      <c r="H34" s="27"/>
      <c r="I34" s="28" t="s">
        <v>36</v>
      </c>
      <c r="J34" s="30">
        <v>500000</v>
      </c>
      <c r="K34" s="30"/>
      <c r="L34" s="30"/>
      <c r="M34" s="30"/>
      <c r="N34" s="30"/>
      <c r="O34" s="31">
        <f t="shared" si="0"/>
        <v>500000</v>
      </c>
      <c r="P34" s="32" t="s">
        <v>37</v>
      </c>
      <c r="Q34" s="15"/>
      <c r="S34" s="1"/>
    </row>
    <row r="35" spans="1:19" ht="18.75" x14ac:dyDescent="0.3">
      <c r="A35" s="15"/>
      <c r="B35" s="9" t="s">
        <v>210</v>
      </c>
      <c r="C35" s="10" t="s">
        <v>211</v>
      </c>
      <c r="D35" s="10">
        <v>132066308</v>
      </c>
      <c r="E35" s="10" t="s">
        <v>160</v>
      </c>
      <c r="F35" s="11">
        <v>45273</v>
      </c>
      <c r="G35" s="11">
        <v>45259</v>
      </c>
      <c r="H35" s="27"/>
      <c r="I35" s="28" t="s">
        <v>36</v>
      </c>
      <c r="J35" s="30">
        <v>48745.8</v>
      </c>
      <c r="K35" s="30"/>
      <c r="L35" s="30"/>
      <c r="M35" s="30"/>
      <c r="N35" s="30"/>
      <c r="O35" s="31">
        <f t="shared" si="0"/>
        <v>48745.8</v>
      </c>
      <c r="P35" s="32" t="s">
        <v>37</v>
      </c>
      <c r="Q35" s="15"/>
      <c r="S35" s="1"/>
    </row>
    <row r="36" spans="1:19" ht="18.75" x14ac:dyDescent="0.3">
      <c r="A36" s="15"/>
      <c r="B36" s="9" t="s">
        <v>232</v>
      </c>
      <c r="C36" s="10" t="s">
        <v>224</v>
      </c>
      <c r="D36" s="10">
        <v>130228698</v>
      </c>
      <c r="E36" s="10" t="s">
        <v>233</v>
      </c>
      <c r="F36" s="11">
        <v>45275</v>
      </c>
      <c r="G36" s="11">
        <v>45271</v>
      </c>
      <c r="H36" s="27"/>
      <c r="I36" s="28" t="s">
        <v>36</v>
      </c>
      <c r="J36" s="30">
        <v>37119.879999999997</v>
      </c>
      <c r="K36" s="30"/>
      <c r="L36" s="30"/>
      <c r="M36" s="30"/>
      <c r="N36" s="30"/>
      <c r="O36" s="31">
        <f t="shared" si="0"/>
        <v>37119.879999999997</v>
      </c>
      <c r="P36" s="32" t="s">
        <v>37</v>
      </c>
      <c r="Q36" s="15"/>
      <c r="S36" s="1"/>
    </row>
    <row r="37" spans="1:19" ht="18.75" x14ac:dyDescent="0.3">
      <c r="A37" s="15"/>
      <c r="B37" s="37" t="s">
        <v>13</v>
      </c>
      <c r="C37" s="25" t="s">
        <v>14</v>
      </c>
      <c r="D37" s="26" t="s">
        <v>45</v>
      </c>
      <c r="E37" s="26" t="s">
        <v>12</v>
      </c>
      <c r="F37" s="27" t="s">
        <v>46</v>
      </c>
      <c r="G37" s="27">
        <v>44354</v>
      </c>
      <c r="H37" s="27" t="s">
        <v>41</v>
      </c>
      <c r="I37" s="28" t="s">
        <v>36</v>
      </c>
      <c r="J37" s="30"/>
      <c r="K37" s="30"/>
      <c r="L37" s="30"/>
      <c r="M37" s="30"/>
      <c r="N37" s="30">
        <v>30240</v>
      </c>
      <c r="O37" s="31">
        <f t="shared" si="0"/>
        <v>30240</v>
      </c>
      <c r="P37" s="40" t="s">
        <v>37</v>
      </c>
      <c r="Q37" s="15"/>
    </row>
    <row r="38" spans="1:19" ht="18.75" x14ac:dyDescent="0.3">
      <c r="A38" s="15"/>
      <c r="B38" s="9" t="s">
        <v>236</v>
      </c>
      <c r="C38" s="10" t="s">
        <v>237</v>
      </c>
      <c r="D38" s="10">
        <v>101019921</v>
      </c>
      <c r="E38" s="10" t="s">
        <v>238</v>
      </c>
      <c r="F38" s="11">
        <v>45280</v>
      </c>
      <c r="G38" s="11">
        <v>45272</v>
      </c>
      <c r="H38" s="27"/>
      <c r="I38" s="28" t="s">
        <v>36</v>
      </c>
      <c r="J38" s="77">
        <v>1540000</v>
      </c>
      <c r="K38" s="77"/>
      <c r="L38" s="30"/>
      <c r="M38" s="30"/>
      <c r="N38" s="30"/>
      <c r="O38" s="31">
        <f t="shared" si="0"/>
        <v>1540000</v>
      </c>
      <c r="P38" s="40" t="s">
        <v>37</v>
      </c>
      <c r="Q38" s="15"/>
    </row>
    <row r="39" spans="1:19" ht="18.75" x14ac:dyDescent="0.3">
      <c r="A39" s="15"/>
      <c r="B39" s="9" t="s">
        <v>184</v>
      </c>
      <c r="C39" s="10" t="s">
        <v>185</v>
      </c>
      <c r="D39" s="10">
        <v>131244904</v>
      </c>
      <c r="E39" s="10" t="s">
        <v>186</v>
      </c>
      <c r="F39" s="11">
        <v>45278</v>
      </c>
      <c r="G39" s="11">
        <v>45273</v>
      </c>
      <c r="H39" s="27"/>
      <c r="I39" s="28" t="s">
        <v>36</v>
      </c>
      <c r="J39" s="77">
        <v>142780</v>
      </c>
      <c r="K39" s="77"/>
      <c r="L39" s="30"/>
      <c r="M39" s="30"/>
      <c r="N39" s="30"/>
      <c r="O39" s="31">
        <f t="shared" si="0"/>
        <v>142780</v>
      </c>
      <c r="P39" s="40" t="s">
        <v>37</v>
      </c>
      <c r="Q39" s="15"/>
    </row>
    <row r="40" spans="1:19" ht="18.75" x14ac:dyDescent="0.3">
      <c r="A40" s="15"/>
      <c r="B40" s="41" t="s">
        <v>99</v>
      </c>
      <c r="C40" s="41" t="s">
        <v>100</v>
      </c>
      <c r="D40" s="41" t="s">
        <v>97</v>
      </c>
      <c r="E40" s="42" t="s">
        <v>101</v>
      </c>
      <c r="F40" s="43">
        <v>45162</v>
      </c>
      <c r="G40" s="44">
        <v>45146</v>
      </c>
      <c r="H40" s="34"/>
      <c r="I40" s="28" t="s">
        <v>36</v>
      </c>
      <c r="J40" s="45"/>
      <c r="K40" s="45"/>
      <c r="L40" s="30">
        <v>71038.25</v>
      </c>
      <c r="M40" s="30"/>
      <c r="N40" s="30"/>
      <c r="O40" s="31">
        <f t="shared" si="0"/>
        <v>71038.25</v>
      </c>
      <c r="P40" s="40" t="s">
        <v>37</v>
      </c>
      <c r="Q40" s="15"/>
    </row>
    <row r="41" spans="1:19" ht="18.75" x14ac:dyDescent="0.3">
      <c r="A41" s="15"/>
      <c r="B41" s="9" t="s">
        <v>206</v>
      </c>
      <c r="C41" s="10" t="s">
        <v>207</v>
      </c>
      <c r="D41" s="10">
        <v>101011939</v>
      </c>
      <c r="E41" s="10" t="s">
        <v>208</v>
      </c>
      <c r="F41" s="11">
        <v>45273</v>
      </c>
      <c r="G41" s="11">
        <v>45202</v>
      </c>
      <c r="H41" s="34"/>
      <c r="I41" s="28" t="s">
        <v>36</v>
      </c>
      <c r="J41" s="45">
        <v>57145.04</v>
      </c>
      <c r="K41" s="45"/>
      <c r="L41" s="30"/>
      <c r="M41" s="30"/>
      <c r="N41" s="30"/>
      <c r="O41" s="31">
        <f t="shared" si="0"/>
        <v>57145.04</v>
      </c>
      <c r="P41" s="40" t="s">
        <v>37</v>
      </c>
      <c r="Q41" s="15"/>
    </row>
    <row r="42" spans="1:19" ht="18.75" x14ac:dyDescent="0.3">
      <c r="A42" s="15"/>
      <c r="B42" s="9" t="s">
        <v>251</v>
      </c>
      <c r="C42" s="10" t="s">
        <v>252</v>
      </c>
      <c r="D42" s="10">
        <v>101723343</v>
      </c>
      <c r="E42" s="10" t="s">
        <v>253</v>
      </c>
      <c r="F42" s="11">
        <v>45281</v>
      </c>
      <c r="G42" s="11">
        <v>45280</v>
      </c>
      <c r="H42" s="34"/>
      <c r="I42" s="28" t="s">
        <v>36</v>
      </c>
      <c r="J42" s="45">
        <v>165200</v>
      </c>
      <c r="K42" s="45"/>
      <c r="L42" s="30"/>
      <c r="M42" s="30"/>
      <c r="N42" s="30"/>
      <c r="O42" s="31">
        <f t="shared" si="0"/>
        <v>165200</v>
      </c>
      <c r="P42" s="40" t="s">
        <v>37</v>
      </c>
      <c r="Q42" s="15"/>
    </row>
    <row r="43" spans="1:19" ht="18.75" x14ac:dyDescent="0.3">
      <c r="A43" s="15"/>
      <c r="B43" s="9" t="s">
        <v>335</v>
      </c>
      <c r="C43" s="10" t="s">
        <v>336</v>
      </c>
      <c r="D43" s="10">
        <v>101718943</v>
      </c>
      <c r="E43" s="10" t="s">
        <v>337</v>
      </c>
      <c r="F43" s="11">
        <v>45291</v>
      </c>
      <c r="G43" s="11">
        <v>45280</v>
      </c>
      <c r="H43" s="34"/>
      <c r="I43" s="28" t="s">
        <v>36</v>
      </c>
      <c r="J43" s="45">
        <v>10743.76</v>
      </c>
      <c r="K43" s="45"/>
      <c r="L43" s="30"/>
      <c r="M43" s="30"/>
      <c r="N43" s="30"/>
      <c r="O43" s="31">
        <f t="shared" si="0"/>
        <v>10743.76</v>
      </c>
      <c r="P43" s="40" t="s">
        <v>37</v>
      </c>
      <c r="Q43" s="15"/>
    </row>
    <row r="44" spans="1:19" ht="18.75" x14ac:dyDescent="0.3">
      <c r="A44" s="15"/>
      <c r="B44" s="41" t="s">
        <v>103</v>
      </c>
      <c r="C44" s="41" t="s">
        <v>104</v>
      </c>
      <c r="D44" s="41" t="s">
        <v>105</v>
      </c>
      <c r="E44" s="42" t="s">
        <v>110</v>
      </c>
      <c r="F44" s="43">
        <v>45175</v>
      </c>
      <c r="G44" s="44">
        <v>45119</v>
      </c>
      <c r="H44" s="34"/>
      <c r="I44" s="28" t="s">
        <v>36</v>
      </c>
      <c r="J44" s="45"/>
      <c r="K44" s="36">
        <v>7080</v>
      </c>
      <c r="L44" s="30"/>
      <c r="M44" s="30"/>
      <c r="N44" s="30"/>
      <c r="O44" s="31">
        <f t="shared" si="0"/>
        <v>7080</v>
      </c>
      <c r="P44" s="40" t="s">
        <v>37</v>
      </c>
      <c r="Q44" s="15"/>
    </row>
    <row r="45" spans="1:19" ht="18.75" x14ac:dyDescent="0.3">
      <c r="A45" s="15"/>
      <c r="B45" s="41" t="s">
        <v>103</v>
      </c>
      <c r="C45" s="41" t="s">
        <v>104</v>
      </c>
      <c r="D45" s="41" t="s">
        <v>161</v>
      </c>
      <c r="E45" s="42" t="s">
        <v>106</v>
      </c>
      <c r="F45" s="43">
        <v>45247</v>
      </c>
      <c r="G45" s="44">
        <v>45117</v>
      </c>
      <c r="H45" s="34"/>
      <c r="I45" s="28" t="s">
        <v>36</v>
      </c>
      <c r="J45" s="45"/>
      <c r="K45" s="36"/>
      <c r="L45" s="30">
        <v>119770</v>
      </c>
      <c r="M45" s="30"/>
      <c r="N45" s="30"/>
      <c r="O45" s="31">
        <f t="shared" si="0"/>
        <v>119770</v>
      </c>
      <c r="P45" s="40" t="s">
        <v>37</v>
      </c>
      <c r="Q45" s="15"/>
    </row>
    <row r="46" spans="1:19" ht="18.75" x14ac:dyDescent="0.3">
      <c r="A46" s="15"/>
      <c r="B46" s="9" t="s">
        <v>191</v>
      </c>
      <c r="C46" s="10" t="s">
        <v>182</v>
      </c>
      <c r="D46" s="10">
        <v>101003561</v>
      </c>
      <c r="E46" s="10" t="s">
        <v>192</v>
      </c>
      <c r="F46" s="11">
        <v>45275</v>
      </c>
      <c r="G46" s="11">
        <v>45267</v>
      </c>
      <c r="H46" s="34"/>
      <c r="I46" s="28" t="s">
        <v>36</v>
      </c>
      <c r="J46" s="45">
        <v>163725</v>
      </c>
      <c r="K46" s="36"/>
      <c r="L46" s="30"/>
      <c r="M46" s="30"/>
      <c r="N46" s="30"/>
      <c r="O46" s="31">
        <f t="shared" si="0"/>
        <v>163725</v>
      </c>
      <c r="P46" s="40" t="s">
        <v>37</v>
      </c>
      <c r="Q46" s="15"/>
    </row>
    <row r="47" spans="1:19" ht="18.75" x14ac:dyDescent="0.3">
      <c r="A47" s="15"/>
      <c r="B47" s="9" t="s">
        <v>191</v>
      </c>
      <c r="C47" s="10" t="s">
        <v>193</v>
      </c>
      <c r="D47" s="10">
        <v>101003561</v>
      </c>
      <c r="E47" s="10" t="s">
        <v>110</v>
      </c>
      <c r="F47" s="11">
        <v>45275</v>
      </c>
      <c r="G47" s="11">
        <v>45267</v>
      </c>
      <c r="H47" s="34"/>
      <c r="I47" s="28" t="s">
        <v>36</v>
      </c>
      <c r="J47" s="45">
        <v>7080</v>
      </c>
      <c r="K47" s="36"/>
      <c r="L47" s="30"/>
      <c r="M47" s="30"/>
      <c r="N47" s="30"/>
      <c r="O47" s="31">
        <f t="shared" si="0"/>
        <v>7080</v>
      </c>
      <c r="P47" s="40" t="s">
        <v>37</v>
      </c>
      <c r="Q47" s="15"/>
    </row>
    <row r="48" spans="1:19" ht="18.75" x14ac:dyDescent="0.3">
      <c r="A48" s="15"/>
      <c r="B48" s="26" t="s">
        <v>125</v>
      </c>
      <c r="C48" s="26" t="s">
        <v>126</v>
      </c>
      <c r="D48" s="26" t="s">
        <v>127</v>
      </c>
      <c r="E48" s="26" t="s">
        <v>128</v>
      </c>
      <c r="F48" s="27">
        <v>45216</v>
      </c>
      <c r="G48" s="27">
        <v>45119</v>
      </c>
      <c r="H48" s="34"/>
      <c r="I48" s="28" t="s">
        <v>36</v>
      </c>
      <c r="J48" s="35">
        <v>133564.20000000001</v>
      </c>
      <c r="K48" s="29"/>
      <c r="L48" s="30"/>
      <c r="M48" s="30"/>
      <c r="N48" s="30"/>
      <c r="O48" s="31">
        <f t="shared" si="0"/>
        <v>133564.20000000001</v>
      </c>
      <c r="P48" s="40" t="s">
        <v>37</v>
      </c>
      <c r="Q48" s="15"/>
    </row>
    <row r="49" spans="1:17" ht="18.75" x14ac:dyDescent="0.3">
      <c r="A49" s="15"/>
      <c r="B49" s="9" t="s">
        <v>181</v>
      </c>
      <c r="C49" s="10" t="s">
        <v>182</v>
      </c>
      <c r="D49" s="10">
        <v>101100508</v>
      </c>
      <c r="E49" s="10" t="s">
        <v>183</v>
      </c>
      <c r="F49" s="11">
        <v>45275</v>
      </c>
      <c r="G49" s="11">
        <v>45266</v>
      </c>
      <c r="H49" s="34"/>
      <c r="I49" s="28" t="s">
        <v>36</v>
      </c>
      <c r="J49" s="35">
        <v>39028.080000000002</v>
      </c>
      <c r="K49" s="29"/>
      <c r="L49" s="30"/>
      <c r="M49" s="30"/>
      <c r="N49" s="30"/>
      <c r="O49" s="31">
        <f t="shared" si="0"/>
        <v>39028.080000000002</v>
      </c>
      <c r="P49" s="40" t="s">
        <v>37</v>
      </c>
      <c r="Q49" s="15"/>
    </row>
    <row r="50" spans="1:17" ht="18.75" x14ac:dyDescent="0.3">
      <c r="A50" s="15"/>
      <c r="B50" s="9" t="s">
        <v>198</v>
      </c>
      <c r="C50" s="10" t="s">
        <v>305</v>
      </c>
      <c r="D50" s="10">
        <v>101821248</v>
      </c>
      <c r="E50" s="10" t="s">
        <v>308</v>
      </c>
      <c r="F50" s="11">
        <v>45289</v>
      </c>
      <c r="G50" s="11">
        <v>45287</v>
      </c>
      <c r="H50" s="34"/>
      <c r="I50" s="28" t="s">
        <v>36</v>
      </c>
      <c r="J50" s="13">
        <v>215.39</v>
      </c>
      <c r="K50" s="29"/>
      <c r="L50" s="30"/>
      <c r="M50" s="30"/>
      <c r="N50" s="30"/>
      <c r="O50" s="31">
        <f t="shared" si="0"/>
        <v>215.39</v>
      </c>
      <c r="P50" s="40" t="s">
        <v>37</v>
      </c>
      <c r="Q50" s="15"/>
    </row>
    <row r="51" spans="1:17" ht="18.75" x14ac:dyDescent="0.3">
      <c r="A51" s="15"/>
      <c r="B51" s="9" t="s">
        <v>198</v>
      </c>
      <c r="C51" s="10" t="s">
        <v>306</v>
      </c>
      <c r="D51" s="10">
        <v>101821248</v>
      </c>
      <c r="E51" s="10" t="s">
        <v>307</v>
      </c>
      <c r="F51" s="11">
        <v>45289</v>
      </c>
      <c r="G51" s="11">
        <v>45287</v>
      </c>
      <c r="H51" s="34"/>
      <c r="I51" s="28" t="s">
        <v>36</v>
      </c>
      <c r="J51" s="13">
        <v>0</v>
      </c>
      <c r="K51" s="29"/>
      <c r="L51" s="30"/>
      <c r="M51" s="30"/>
      <c r="N51" s="30"/>
      <c r="O51" s="31">
        <f t="shared" si="0"/>
        <v>0</v>
      </c>
      <c r="P51" s="40" t="s">
        <v>37</v>
      </c>
      <c r="Q51" s="15"/>
    </row>
    <row r="52" spans="1:17" ht="18.75" x14ac:dyDescent="0.3">
      <c r="A52" s="15"/>
      <c r="B52" s="9" t="s">
        <v>205</v>
      </c>
      <c r="C52" s="10" t="s">
        <v>261</v>
      </c>
      <c r="D52" s="10">
        <v>101820217</v>
      </c>
      <c r="E52" s="10" t="s">
        <v>262</v>
      </c>
      <c r="F52" s="11">
        <v>45286</v>
      </c>
      <c r="G52" s="11">
        <v>45280</v>
      </c>
      <c r="H52" s="34"/>
      <c r="I52" s="28" t="s">
        <v>36</v>
      </c>
      <c r="J52" s="13">
        <v>193455.26</v>
      </c>
      <c r="K52" s="29"/>
      <c r="L52" s="30"/>
      <c r="M52" s="30"/>
      <c r="N52" s="30"/>
      <c r="O52" s="31">
        <f t="shared" si="0"/>
        <v>193455.26</v>
      </c>
      <c r="P52" s="40" t="s">
        <v>37</v>
      </c>
      <c r="Q52" s="15"/>
    </row>
    <row r="53" spans="1:17" ht="18.75" x14ac:dyDescent="0.3">
      <c r="A53" s="15"/>
      <c r="B53" s="9" t="s">
        <v>205</v>
      </c>
      <c r="C53" s="10" t="s">
        <v>261</v>
      </c>
      <c r="D53" s="10">
        <v>101820217</v>
      </c>
      <c r="E53" s="10" t="s">
        <v>263</v>
      </c>
      <c r="F53" s="11">
        <v>45286</v>
      </c>
      <c r="G53" s="11">
        <v>45282</v>
      </c>
      <c r="H53" s="34"/>
      <c r="I53" s="28" t="s">
        <v>36</v>
      </c>
      <c r="J53" s="13">
        <v>12088.42</v>
      </c>
      <c r="K53" s="29"/>
      <c r="L53" s="30"/>
      <c r="M53" s="30"/>
      <c r="N53" s="30"/>
      <c r="O53" s="31">
        <f t="shared" si="0"/>
        <v>12088.42</v>
      </c>
      <c r="P53" s="40" t="s">
        <v>37</v>
      </c>
      <c r="Q53" s="15"/>
    </row>
    <row r="54" spans="1:17" ht="18.75" x14ac:dyDescent="0.3">
      <c r="A54" s="15"/>
      <c r="B54" s="9" t="s">
        <v>205</v>
      </c>
      <c r="C54" s="10" t="s">
        <v>261</v>
      </c>
      <c r="D54" s="10">
        <v>101820217</v>
      </c>
      <c r="E54" s="10" t="s">
        <v>264</v>
      </c>
      <c r="F54" s="11">
        <v>45286</v>
      </c>
      <c r="G54" s="11">
        <v>45280</v>
      </c>
      <c r="H54" s="34"/>
      <c r="I54" s="28" t="s">
        <v>36</v>
      </c>
      <c r="J54" s="13">
        <v>128.44999999999999</v>
      </c>
      <c r="K54" s="29"/>
      <c r="L54" s="30"/>
      <c r="M54" s="30"/>
      <c r="N54" s="30"/>
      <c r="O54" s="31">
        <f t="shared" si="0"/>
        <v>128.44999999999999</v>
      </c>
      <c r="P54" s="40" t="s">
        <v>37</v>
      </c>
      <c r="Q54" s="15"/>
    </row>
    <row r="55" spans="1:17" ht="18.75" x14ac:dyDescent="0.3">
      <c r="A55" s="15"/>
      <c r="B55" s="9" t="s">
        <v>221</v>
      </c>
      <c r="C55" s="10" t="s">
        <v>222</v>
      </c>
      <c r="D55" s="10">
        <v>131399215</v>
      </c>
      <c r="E55" s="10" t="s">
        <v>223</v>
      </c>
      <c r="F55" s="11">
        <v>45274</v>
      </c>
      <c r="G55" s="11">
        <v>45265</v>
      </c>
      <c r="H55" s="34"/>
      <c r="I55" s="28" t="s">
        <v>36</v>
      </c>
      <c r="J55" s="13">
        <v>199351.56</v>
      </c>
      <c r="K55" s="29"/>
      <c r="L55" s="30"/>
      <c r="M55" s="30"/>
      <c r="N55" s="30"/>
      <c r="O55" s="31">
        <f t="shared" si="0"/>
        <v>199351.56</v>
      </c>
      <c r="P55" s="40" t="s">
        <v>37</v>
      </c>
      <c r="Q55" s="15"/>
    </row>
    <row r="56" spans="1:17" ht="18.75" x14ac:dyDescent="0.3">
      <c r="A56" s="15"/>
      <c r="B56" s="9" t="s">
        <v>256</v>
      </c>
      <c r="C56" s="10" t="s">
        <v>257</v>
      </c>
      <c r="D56" s="10">
        <v>130864438</v>
      </c>
      <c r="E56" s="10" t="s">
        <v>258</v>
      </c>
      <c r="F56" s="11">
        <v>45281</v>
      </c>
      <c r="G56" s="11">
        <v>45275</v>
      </c>
      <c r="H56" s="34"/>
      <c r="I56" s="28" t="s">
        <v>36</v>
      </c>
      <c r="J56" s="13">
        <v>699499.99</v>
      </c>
      <c r="K56" s="29"/>
      <c r="L56" s="30"/>
      <c r="M56" s="30"/>
      <c r="N56" s="30"/>
      <c r="O56" s="31">
        <f t="shared" si="0"/>
        <v>699499.99</v>
      </c>
      <c r="P56" s="40" t="s">
        <v>37</v>
      </c>
      <c r="Q56" s="15"/>
    </row>
    <row r="57" spans="1:17" ht="18.75" x14ac:dyDescent="0.3">
      <c r="A57" s="15"/>
      <c r="B57" s="26" t="s">
        <v>90</v>
      </c>
      <c r="C57" s="26" t="s">
        <v>91</v>
      </c>
      <c r="D57" s="26" t="s">
        <v>83</v>
      </c>
      <c r="E57" s="26" t="s">
        <v>92</v>
      </c>
      <c r="F57" s="27">
        <v>45064</v>
      </c>
      <c r="G57" s="27">
        <v>45051</v>
      </c>
      <c r="H57" s="27"/>
      <c r="I57" s="28" t="s">
        <v>36</v>
      </c>
      <c r="J57" s="29"/>
      <c r="K57" s="30"/>
      <c r="L57" s="29"/>
      <c r="M57" s="29"/>
      <c r="N57" s="29">
        <v>29736</v>
      </c>
      <c r="O57" s="31">
        <f t="shared" si="0"/>
        <v>29736</v>
      </c>
      <c r="P57" s="40" t="s">
        <v>37</v>
      </c>
      <c r="Q57" s="15"/>
    </row>
    <row r="58" spans="1:17" ht="18.75" x14ac:dyDescent="0.3">
      <c r="A58" s="15"/>
      <c r="B58" s="26" t="s">
        <v>90</v>
      </c>
      <c r="C58" s="26" t="s">
        <v>91</v>
      </c>
      <c r="D58" s="26" t="s">
        <v>83</v>
      </c>
      <c r="E58" s="26" t="s">
        <v>93</v>
      </c>
      <c r="F58" s="27">
        <v>45064</v>
      </c>
      <c r="G58" s="27">
        <v>45051</v>
      </c>
      <c r="H58" s="27"/>
      <c r="I58" s="28" t="s">
        <v>36</v>
      </c>
      <c r="J58" s="29"/>
      <c r="K58" s="30"/>
      <c r="L58" s="29"/>
      <c r="M58" s="29"/>
      <c r="N58" s="29">
        <v>8850</v>
      </c>
      <c r="O58" s="31">
        <f t="shared" si="0"/>
        <v>8850</v>
      </c>
      <c r="P58" s="40" t="s">
        <v>37</v>
      </c>
      <c r="Q58" s="15"/>
    </row>
    <row r="59" spans="1:17" ht="18.75" x14ac:dyDescent="0.3">
      <c r="A59" s="15"/>
      <c r="B59" s="26" t="s">
        <v>129</v>
      </c>
      <c r="C59" s="26" t="s">
        <v>130</v>
      </c>
      <c r="D59" s="26" t="s">
        <v>83</v>
      </c>
      <c r="E59" s="26" t="s">
        <v>92</v>
      </c>
      <c r="F59" s="27">
        <v>45216</v>
      </c>
      <c r="G59" s="27">
        <v>45051</v>
      </c>
      <c r="H59" s="34"/>
      <c r="I59" s="28" t="s">
        <v>36</v>
      </c>
      <c r="J59" s="29">
        <v>29736</v>
      </c>
      <c r="K59" s="30"/>
      <c r="L59" s="29"/>
      <c r="M59" s="29"/>
      <c r="N59" s="29"/>
      <c r="O59" s="31">
        <f t="shared" si="0"/>
        <v>29736</v>
      </c>
      <c r="P59" s="40" t="s">
        <v>37</v>
      </c>
      <c r="Q59" s="15"/>
    </row>
    <row r="60" spans="1:17" ht="18.75" x14ac:dyDescent="0.3">
      <c r="A60" s="15"/>
      <c r="B60" s="26" t="s">
        <v>129</v>
      </c>
      <c r="C60" s="26" t="s">
        <v>130</v>
      </c>
      <c r="D60" s="26" t="s">
        <v>83</v>
      </c>
      <c r="E60" s="26" t="s">
        <v>93</v>
      </c>
      <c r="F60" s="27">
        <v>45216</v>
      </c>
      <c r="G60" s="27">
        <v>45051</v>
      </c>
      <c r="H60" s="34"/>
      <c r="I60" s="28" t="s">
        <v>36</v>
      </c>
      <c r="J60" s="29">
        <v>8850</v>
      </c>
      <c r="K60" s="30"/>
      <c r="L60" s="29"/>
      <c r="M60" s="29"/>
      <c r="N60" s="29"/>
      <c r="O60" s="31">
        <f t="shared" si="0"/>
        <v>8850</v>
      </c>
      <c r="P60" s="40" t="s">
        <v>37</v>
      </c>
      <c r="Q60" s="15"/>
    </row>
    <row r="61" spans="1:17" ht="18.75" x14ac:dyDescent="0.3">
      <c r="A61" s="15"/>
      <c r="B61" s="9" t="s">
        <v>169</v>
      </c>
      <c r="C61" s="10" t="s">
        <v>326</v>
      </c>
      <c r="D61" s="10">
        <v>131142826</v>
      </c>
      <c r="E61" s="10" t="s">
        <v>327</v>
      </c>
      <c r="F61" s="11">
        <v>45291</v>
      </c>
      <c r="G61" s="11">
        <v>45286</v>
      </c>
      <c r="H61" s="34"/>
      <c r="I61" s="28" t="s">
        <v>36</v>
      </c>
      <c r="J61" s="29">
        <v>3749928.54</v>
      </c>
      <c r="K61" s="30"/>
      <c r="L61" s="29"/>
      <c r="M61" s="29"/>
      <c r="N61" s="29"/>
      <c r="O61" s="31">
        <f t="shared" si="0"/>
        <v>3749928.54</v>
      </c>
      <c r="P61" s="40" t="s">
        <v>37</v>
      </c>
      <c r="Q61" s="15"/>
    </row>
    <row r="62" spans="1:17" ht="18.75" x14ac:dyDescent="0.3">
      <c r="A62" s="15"/>
      <c r="B62" s="26" t="s">
        <v>129</v>
      </c>
      <c r="C62" s="26" t="s">
        <v>130</v>
      </c>
      <c r="D62" s="26" t="s">
        <v>83</v>
      </c>
      <c r="E62" s="26" t="s">
        <v>131</v>
      </c>
      <c r="F62" s="27">
        <v>45216</v>
      </c>
      <c r="G62" s="27">
        <v>45072</v>
      </c>
      <c r="H62" s="34"/>
      <c r="I62" s="28" t="s">
        <v>36</v>
      </c>
      <c r="J62" s="29">
        <v>6962</v>
      </c>
      <c r="K62" s="30"/>
      <c r="L62" s="29"/>
      <c r="M62" s="29"/>
      <c r="N62" s="29"/>
      <c r="O62" s="31">
        <f t="shared" si="0"/>
        <v>6962</v>
      </c>
      <c r="P62" s="40" t="s">
        <v>37</v>
      </c>
      <c r="Q62" s="15"/>
    </row>
    <row r="63" spans="1:17" ht="18.75" x14ac:dyDescent="0.3">
      <c r="A63" s="15"/>
      <c r="B63" s="9" t="s">
        <v>265</v>
      </c>
      <c r="C63" s="10" t="s">
        <v>266</v>
      </c>
      <c r="D63" s="3" t="s">
        <v>83</v>
      </c>
      <c r="E63" s="10" t="s">
        <v>267</v>
      </c>
      <c r="F63" s="11">
        <v>45282</v>
      </c>
      <c r="G63" s="11">
        <v>45233</v>
      </c>
      <c r="H63" s="34"/>
      <c r="I63" s="28" t="s">
        <v>36</v>
      </c>
      <c r="J63" s="29">
        <v>107380</v>
      </c>
      <c r="K63" s="30"/>
      <c r="L63" s="29"/>
      <c r="M63" s="29"/>
      <c r="N63" s="29"/>
      <c r="O63" s="31">
        <f t="shared" si="0"/>
        <v>107380</v>
      </c>
      <c r="P63" s="40" t="s">
        <v>37</v>
      </c>
      <c r="Q63" s="15"/>
    </row>
    <row r="64" spans="1:17" ht="18.75" x14ac:dyDescent="0.3">
      <c r="A64" s="15"/>
      <c r="B64" s="9" t="s">
        <v>292</v>
      </c>
      <c r="C64" s="10" t="s">
        <v>293</v>
      </c>
      <c r="D64" s="3">
        <v>131001211</v>
      </c>
      <c r="E64" s="10" t="s">
        <v>294</v>
      </c>
      <c r="F64" s="11">
        <v>45289</v>
      </c>
      <c r="G64" s="11">
        <v>45205</v>
      </c>
      <c r="H64" s="34"/>
      <c r="I64" s="28" t="s">
        <v>36</v>
      </c>
      <c r="J64" s="29"/>
      <c r="K64" s="30"/>
      <c r="L64" s="29"/>
      <c r="M64" s="29"/>
      <c r="N64" s="29">
        <v>78647</v>
      </c>
      <c r="O64" s="31">
        <f t="shared" si="0"/>
        <v>78647</v>
      </c>
      <c r="P64" s="40" t="s">
        <v>37</v>
      </c>
      <c r="Q64" s="15"/>
    </row>
    <row r="65" spans="1:52" ht="18.75" x14ac:dyDescent="0.3">
      <c r="A65" s="15"/>
      <c r="B65" s="9" t="s">
        <v>292</v>
      </c>
      <c r="C65" s="10" t="s">
        <v>295</v>
      </c>
      <c r="D65" s="3">
        <v>131001211</v>
      </c>
      <c r="E65" s="10"/>
      <c r="F65" s="11">
        <v>45289</v>
      </c>
      <c r="G65" s="11"/>
      <c r="H65" s="34"/>
      <c r="I65" s="28" t="s">
        <v>36</v>
      </c>
      <c r="J65" s="29"/>
      <c r="K65" s="30"/>
      <c r="L65" s="29"/>
      <c r="M65" s="29"/>
      <c r="N65" s="29">
        <v>31108</v>
      </c>
      <c r="O65" s="31">
        <f t="shared" si="0"/>
        <v>31108</v>
      </c>
      <c r="P65" s="40" t="s">
        <v>37</v>
      </c>
      <c r="Q65" s="15"/>
    </row>
    <row r="66" spans="1:52" ht="18.75" x14ac:dyDescent="0.3">
      <c r="A66" s="15"/>
      <c r="B66" s="9" t="s">
        <v>199</v>
      </c>
      <c r="C66" s="10" t="s">
        <v>200</v>
      </c>
      <c r="D66" s="10">
        <v>130570592</v>
      </c>
      <c r="E66" s="10" t="s">
        <v>201</v>
      </c>
      <c r="F66" s="11">
        <v>45266</v>
      </c>
      <c r="G66" s="11">
        <v>45237</v>
      </c>
      <c r="H66" s="34"/>
      <c r="I66" s="28" t="s">
        <v>36</v>
      </c>
      <c r="J66" s="29">
        <v>30988.57</v>
      </c>
      <c r="K66" s="30"/>
      <c r="L66" s="29"/>
      <c r="M66" s="29"/>
      <c r="N66" s="29"/>
      <c r="O66" s="31">
        <f t="shared" si="0"/>
        <v>30988.57</v>
      </c>
      <c r="P66" s="40" t="s">
        <v>37</v>
      </c>
      <c r="Q66" s="15"/>
    </row>
    <row r="67" spans="1:52" ht="18.75" x14ac:dyDescent="0.3">
      <c r="A67" s="15"/>
      <c r="B67" s="9" t="s">
        <v>259</v>
      </c>
      <c r="C67" s="10" t="s">
        <v>260</v>
      </c>
      <c r="D67" s="10">
        <v>132280121</v>
      </c>
      <c r="E67" s="10" t="s">
        <v>134</v>
      </c>
      <c r="F67" s="11">
        <v>45286</v>
      </c>
      <c r="G67" s="11">
        <v>45286</v>
      </c>
      <c r="H67" s="12"/>
      <c r="I67" s="13" t="s">
        <v>36</v>
      </c>
      <c r="J67" s="29">
        <v>1155000</v>
      </c>
      <c r="K67" s="30"/>
      <c r="L67" s="29"/>
      <c r="M67" s="29"/>
      <c r="N67" s="29"/>
      <c r="O67" s="31">
        <f t="shared" si="0"/>
        <v>1155000</v>
      </c>
      <c r="P67" s="40" t="s">
        <v>37</v>
      </c>
      <c r="Q67" s="15"/>
    </row>
    <row r="68" spans="1:52" ht="18.75" x14ac:dyDescent="0.3">
      <c r="A68" s="15"/>
      <c r="B68" s="26" t="s">
        <v>114</v>
      </c>
      <c r="C68" s="26" t="s">
        <v>132</v>
      </c>
      <c r="D68" s="26" t="s">
        <v>115</v>
      </c>
      <c r="E68" s="26" t="s">
        <v>133</v>
      </c>
      <c r="F68" s="27">
        <v>45211</v>
      </c>
      <c r="G68" s="27">
        <v>45200</v>
      </c>
      <c r="H68" s="34"/>
      <c r="I68" s="27" t="s">
        <v>36</v>
      </c>
      <c r="J68" s="35">
        <v>147159.95000000001</v>
      </c>
      <c r="K68" s="36"/>
      <c r="L68" s="29"/>
      <c r="M68" s="30"/>
      <c r="N68" s="30"/>
      <c r="O68" s="31">
        <f t="shared" si="0"/>
        <v>147159.95000000001</v>
      </c>
      <c r="P68" s="40" t="s">
        <v>37</v>
      </c>
      <c r="Q68" s="15"/>
    </row>
    <row r="69" spans="1:52" ht="18.75" x14ac:dyDescent="0.3">
      <c r="A69" s="15"/>
      <c r="B69" s="9" t="s">
        <v>204</v>
      </c>
      <c r="C69" s="10" t="s">
        <v>301</v>
      </c>
      <c r="D69" s="10">
        <v>102017174</v>
      </c>
      <c r="E69" s="10" t="s">
        <v>302</v>
      </c>
      <c r="F69" s="11">
        <v>45289</v>
      </c>
      <c r="G69" s="11">
        <v>45287</v>
      </c>
      <c r="H69" s="34"/>
      <c r="I69" s="27" t="s">
        <v>36</v>
      </c>
      <c r="J69" s="35">
        <v>165556.67000000001</v>
      </c>
      <c r="K69" s="36"/>
      <c r="L69" s="29"/>
      <c r="M69" s="30"/>
      <c r="N69" s="30"/>
      <c r="O69" s="31">
        <f t="shared" si="0"/>
        <v>165556.67000000001</v>
      </c>
      <c r="P69" s="40" t="s">
        <v>37</v>
      </c>
      <c r="Q69" s="15"/>
    </row>
    <row r="70" spans="1:52" s="4" customFormat="1" ht="18.75" x14ac:dyDescent="0.3">
      <c r="A70" s="15"/>
      <c r="B70" s="46" t="s">
        <v>94</v>
      </c>
      <c r="C70" s="26" t="s">
        <v>96</v>
      </c>
      <c r="D70" s="47" t="s">
        <v>95</v>
      </c>
      <c r="E70" s="26" t="s">
        <v>84</v>
      </c>
      <c r="F70" s="38">
        <v>45076</v>
      </c>
      <c r="G70" s="38">
        <v>45027</v>
      </c>
      <c r="H70" s="26"/>
      <c r="I70" s="27" t="s">
        <v>36</v>
      </c>
      <c r="J70" s="29"/>
      <c r="K70" s="30"/>
      <c r="L70" s="29"/>
      <c r="M70" s="29"/>
      <c r="N70" s="29">
        <v>9440</v>
      </c>
      <c r="O70" s="31">
        <f t="shared" si="0"/>
        <v>9440</v>
      </c>
      <c r="P70" s="40" t="s">
        <v>37</v>
      </c>
      <c r="Q70" s="15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</row>
    <row r="71" spans="1:52" s="4" customFormat="1" ht="18.75" x14ac:dyDescent="0.3">
      <c r="A71" s="15"/>
      <c r="B71" s="9" t="s">
        <v>194</v>
      </c>
      <c r="C71" s="10" t="s">
        <v>195</v>
      </c>
      <c r="D71" s="10">
        <v>101012072</v>
      </c>
      <c r="E71" s="10" t="s">
        <v>196</v>
      </c>
      <c r="F71" s="11">
        <v>45271</v>
      </c>
      <c r="G71" s="11">
        <v>45259</v>
      </c>
      <c r="H71" s="26"/>
      <c r="I71" s="27" t="s">
        <v>36</v>
      </c>
      <c r="J71" s="29">
        <v>175002.23999999999</v>
      </c>
      <c r="K71" s="30"/>
      <c r="L71" s="29"/>
      <c r="M71" s="29"/>
      <c r="N71" s="29"/>
      <c r="O71" s="31">
        <f t="shared" si="0"/>
        <v>175002.23999999999</v>
      </c>
      <c r="P71" s="40" t="s">
        <v>37</v>
      </c>
      <c r="Q71" s="15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</row>
    <row r="72" spans="1:52" s="4" customFormat="1" ht="18.75" x14ac:dyDescent="0.3">
      <c r="A72" s="15"/>
      <c r="B72" s="9" t="s">
        <v>212</v>
      </c>
      <c r="C72" s="10" t="s">
        <v>213</v>
      </c>
      <c r="D72" s="10">
        <v>131242529</v>
      </c>
      <c r="E72" s="10" t="s">
        <v>214</v>
      </c>
      <c r="F72" s="11">
        <v>45273</v>
      </c>
      <c r="G72" s="11">
        <v>45265</v>
      </c>
      <c r="H72" s="26"/>
      <c r="I72" s="27" t="s">
        <v>36</v>
      </c>
      <c r="J72" s="29">
        <v>177000</v>
      </c>
      <c r="K72" s="30"/>
      <c r="L72" s="29"/>
      <c r="M72" s="29"/>
      <c r="N72" s="29"/>
      <c r="O72" s="31">
        <f t="shared" si="0"/>
        <v>177000</v>
      </c>
      <c r="P72" s="40" t="s">
        <v>37</v>
      </c>
      <c r="Q72" s="15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</row>
    <row r="73" spans="1:52" s="4" customFormat="1" ht="18.75" x14ac:dyDescent="0.3">
      <c r="A73" s="15"/>
      <c r="B73" s="9" t="s">
        <v>215</v>
      </c>
      <c r="C73" s="10" t="s">
        <v>216</v>
      </c>
      <c r="D73" s="10">
        <v>131512488</v>
      </c>
      <c r="E73" s="10" t="s">
        <v>217</v>
      </c>
      <c r="F73" s="11">
        <v>45274</v>
      </c>
      <c r="G73" s="11">
        <v>45272</v>
      </c>
      <c r="H73" s="26"/>
      <c r="I73" s="27" t="s">
        <v>36</v>
      </c>
      <c r="J73" s="29">
        <v>198312</v>
      </c>
      <c r="K73" s="30"/>
      <c r="L73" s="29"/>
      <c r="M73" s="29"/>
      <c r="N73" s="29"/>
      <c r="O73" s="31">
        <f t="shared" ref="O73:O125" si="1">J73+K73+L73+N73</f>
        <v>198312</v>
      </c>
      <c r="P73" s="40" t="s">
        <v>37</v>
      </c>
      <c r="Q73" s="15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</row>
    <row r="74" spans="1:52" s="4" customFormat="1" ht="18.75" x14ac:dyDescent="0.3">
      <c r="A74" s="15"/>
      <c r="B74" s="9" t="s">
        <v>247</v>
      </c>
      <c r="C74" s="10" t="s">
        <v>248</v>
      </c>
      <c r="D74" s="10">
        <v>131908829</v>
      </c>
      <c r="E74" s="10" t="s">
        <v>249</v>
      </c>
      <c r="F74" s="11">
        <v>45280</v>
      </c>
      <c r="G74" s="11">
        <v>45279</v>
      </c>
      <c r="H74" s="26"/>
      <c r="I74" s="27" t="s">
        <v>36</v>
      </c>
      <c r="J74" s="29">
        <v>1394411.9</v>
      </c>
      <c r="K74" s="30"/>
      <c r="L74" s="29"/>
      <c r="M74" s="29"/>
      <c r="N74" s="29"/>
      <c r="O74" s="31">
        <f t="shared" si="1"/>
        <v>1394411.9</v>
      </c>
      <c r="P74" s="40" t="s">
        <v>37</v>
      </c>
      <c r="Q74" s="15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</row>
    <row r="75" spans="1:52" s="4" customFormat="1" ht="18.75" x14ac:dyDescent="0.3">
      <c r="A75" s="15"/>
      <c r="B75" s="9" t="s">
        <v>229</v>
      </c>
      <c r="C75" s="10" t="s">
        <v>230</v>
      </c>
      <c r="D75" s="10">
        <v>132656849</v>
      </c>
      <c r="E75" s="10" t="s">
        <v>231</v>
      </c>
      <c r="F75" s="11">
        <v>45274</v>
      </c>
      <c r="G75" s="11">
        <v>45268</v>
      </c>
      <c r="H75" s="26"/>
      <c r="I75" s="27" t="s">
        <v>36</v>
      </c>
      <c r="J75" s="29">
        <v>377600</v>
      </c>
      <c r="K75" s="30"/>
      <c r="L75" s="29"/>
      <c r="M75" s="29"/>
      <c r="N75" s="29"/>
      <c r="O75" s="31">
        <f t="shared" si="1"/>
        <v>377600</v>
      </c>
      <c r="P75" s="40" t="s">
        <v>37</v>
      </c>
      <c r="Q75" s="1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</row>
    <row r="76" spans="1:52" s="4" customFormat="1" ht="18.75" x14ac:dyDescent="0.3">
      <c r="A76" s="15"/>
      <c r="B76" s="9" t="s">
        <v>178</v>
      </c>
      <c r="C76" s="10" t="s">
        <v>179</v>
      </c>
      <c r="D76" s="10">
        <v>132098951</v>
      </c>
      <c r="E76" s="10" t="s">
        <v>180</v>
      </c>
      <c r="F76" s="11">
        <v>45275</v>
      </c>
      <c r="G76" s="11">
        <v>45265</v>
      </c>
      <c r="H76" s="26"/>
      <c r="I76" s="27" t="s">
        <v>36</v>
      </c>
      <c r="J76" s="29">
        <v>7841.99</v>
      </c>
      <c r="K76" s="30"/>
      <c r="L76" s="29"/>
      <c r="M76" s="29"/>
      <c r="N76" s="29"/>
      <c r="O76" s="31">
        <f t="shared" si="1"/>
        <v>7841.99</v>
      </c>
      <c r="P76" s="40" t="s">
        <v>37</v>
      </c>
      <c r="Q76" s="15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</row>
    <row r="77" spans="1:52" s="4" customFormat="1" ht="18.75" x14ac:dyDescent="0.3">
      <c r="A77" s="15"/>
      <c r="B77" s="9" t="s">
        <v>346</v>
      </c>
      <c r="C77" s="10" t="s">
        <v>347</v>
      </c>
      <c r="D77" s="10">
        <v>101162058</v>
      </c>
      <c r="E77" s="10" t="s">
        <v>348</v>
      </c>
      <c r="F77" s="11">
        <v>45291</v>
      </c>
      <c r="G77" s="11">
        <v>45282</v>
      </c>
      <c r="H77" s="26"/>
      <c r="I77" s="27" t="s">
        <v>36</v>
      </c>
      <c r="J77" s="29">
        <v>330459</v>
      </c>
      <c r="K77" s="30"/>
      <c r="L77" s="29"/>
      <c r="M77" s="29"/>
      <c r="N77" s="29"/>
      <c r="O77" s="31">
        <f t="shared" si="1"/>
        <v>330459</v>
      </c>
      <c r="P77" s="40" t="s">
        <v>37</v>
      </c>
      <c r="Q77" s="15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</row>
    <row r="78" spans="1:52" s="4" customFormat="1" ht="18.75" x14ac:dyDescent="0.3">
      <c r="A78" s="15"/>
      <c r="B78" s="10" t="s">
        <v>154</v>
      </c>
      <c r="C78" s="10" t="s">
        <v>155</v>
      </c>
      <c r="D78" s="26" t="s">
        <v>156</v>
      </c>
      <c r="E78" s="26" t="s">
        <v>157</v>
      </c>
      <c r="F78" s="27">
        <v>45244</v>
      </c>
      <c r="G78" s="27">
        <v>45202</v>
      </c>
      <c r="H78" s="34"/>
      <c r="I78" s="27" t="s">
        <v>36</v>
      </c>
      <c r="J78" s="29"/>
      <c r="K78" s="30">
        <v>90038.8</v>
      </c>
      <c r="L78" s="29"/>
      <c r="M78" s="29"/>
      <c r="N78" s="29"/>
      <c r="O78" s="31">
        <f t="shared" si="1"/>
        <v>90038.8</v>
      </c>
      <c r="P78" s="40" t="s">
        <v>37</v>
      </c>
      <c r="Q78" s="15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</row>
    <row r="79" spans="1:52" s="4" customFormat="1" ht="18.75" x14ac:dyDescent="0.3">
      <c r="A79" s="15"/>
      <c r="B79" s="10" t="s">
        <v>154</v>
      </c>
      <c r="C79" s="10" t="s">
        <v>158</v>
      </c>
      <c r="D79" s="26" t="s">
        <v>156</v>
      </c>
      <c r="E79" s="26" t="s">
        <v>159</v>
      </c>
      <c r="F79" s="27">
        <v>45244</v>
      </c>
      <c r="G79" s="27">
        <v>45226</v>
      </c>
      <c r="H79" s="34"/>
      <c r="I79" s="27" t="s">
        <v>36</v>
      </c>
      <c r="J79" s="29">
        <v>360155.18</v>
      </c>
      <c r="K79" s="30"/>
      <c r="L79" s="29"/>
      <c r="M79" s="29"/>
      <c r="N79" s="29"/>
      <c r="O79" s="31">
        <f t="shared" si="1"/>
        <v>360155.18</v>
      </c>
      <c r="P79" s="40" t="s">
        <v>37</v>
      </c>
      <c r="Q79" s="15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</row>
    <row r="80" spans="1:52" s="4" customFormat="1" ht="18.75" x14ac:dyDescent="0.3">
      <c r="A80" s="15"/>
      <c r="B80" s="9" t="s">
        <v>164</v>
      </c>
      <c r="C80" s="10" t="s">
        <v>165</v>
      </c>
      <c r="D80" s="10">
        <v>101818794</v>
      </c>
      <c r="E80" s="10" t="s">
        <v>166</v>
      </c>
      <c r="F80" s="11">
        <v>45267</v>
      </c>
      <c r="G80" s="11">
        <v>45258</v>
      </c>
      <c r="H80" s="34"/>
      <c r="I80" s="27" t="s">
        <v>36</v>
      </c>
      <c r="J80" s="29">
        <v>141600</v>
      </c>
      <c r="K80" s="30"/>
      <c r="L80" s="29"/>
      <c r="M80" s="29"/>
      <c r="N80" s="29"/>
      <c r="O80" s="31">
        <f t="shared" si="1"/>
        <v>141600</v>
      </c>
      <c r="P80" s="40" t="s">
        <v>37</v>
      </c>
      <c r="Q80" s="15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</row>
    <row r="81" spans="1:52" s="4" customFormat="1" ht="18.75" x14ac:dyDescent="0.3">
      <c r="A81" s="15"/>
      <c r="B81" s="9" t="s">
        <v>164</v>
      </c>
      <c r="C81" s="10" t="s">
        <v>165</v>
      </c>
      <c r="D81" s="10">
        <v>101818794</v>
      </c>
      <c r="E81" s="10" t="s">
        <v>342</v>
      </c>
      <c r="F81" s="11">
        <v>45291</v>
      </c>
      <c r="G81" s="11">
        <v>45286</v>
      </c>
      <c r="H81" s="34"/>
      <c r="I81" s="27" t="s">
        <v>36</v>
      </c>
      <c r="J81" s="29">
        <v>1480000</v>
      </c>
      <c r="K81" s="30"/>
      <c r="L81" s="29"/>
      <c r="M81" s="29"/>
      <c r="N81" s="29"/>
      <c r="O81" s="31">
        <f t="shared" si="1"/>
        <v>1480000</v>
      </c>
      <c r="P81" s="40" t="s">
        <v>37</v>
      </c>
      <c r="Q81" s="15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</row>
    <row r="82" spans="1:52" s="4" customFormat="1" ht="18.75" x14ac:dyDescent="0.3">
      <c r="A82" s="15"/>
      <c r="B82" s="9" t="s">
        <v>343</v>
      </c>
      <c r="C82" s="10" t="s">
        <v>344</v>
      </c>
      <c r="D82" s="10">
        <v>131328301</v>
      </c>
      <c r="E82" s="10" t="s">
        <v>345</v>
      </c>
      <c r="F82" s="11">
        <v>45291</v>
      </c>
      <c r="G82" s="11">
        <v>45286</v>
      </c>
      <c r="H82" s="34"/>
      <c r="I82" s="27" t="s">
        <v>36</v>
      </c>
      <c r="J82" s="29">
        <v>1402900.01</v>
      </c>
      <c r="K82" s="30"/>
      <c r="L82" s="29"/>
      <c r="M82" s="29"/>
      <c r="N82" s="29"/>
      <c r="O82" s="31">
        <f t="shared" si="1"/>
        <v>1402900.01</v>
      </c>
      <c r="P82" s="40" t="s">
        <v>37</v>
      </c>
      <c r="Q82" s="15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</row>
    <row r="83" spans="1:52" s="4" customFormat="1" ht="18.75" x14ac:dyDescent="0.3">
      <c r="A83" s="15"/>
      <c r="B83" s="9" t="s">
        <v>333</v>
      </c>
      <c r="C83" s="10" t="s">
        <v>334</v>
      </c>
      <c r="D83" s="10">
        <v>124029643</v>
      </c>
      <c r="E83" s="10" t="s">
        <v>349</v>
      </c>
      <c r="F83" s="11">
        <v>45291</v>
      </c>
      <c r="G83" s="11">
        <v>45280</v>
      </c>
      <c r="H83" s="34"/>
      <c r="I83" s="27" t="s">
        <v>36</v>
      </c>
      <c r="J83" s="29">
        <v>4686753.5</v>
      </c>
      <c r="K83" s="30"/>
      <c r="L83" s="29"/>
      <c r="M83" s="29"/>
      <c r="N83" s="29"/>
      <c r="O83" s="31">
        <f t="shared" si="1"/>
        <v>4686753.5</v>
      </c>
      <c r="P83" s="40" t="s">
        <v>37</v>
      </c>
      <c r="Q83" s="15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</row>
    <row r="84" spans="1:52" s="4" customFormat="1" ht="18.75" x14ac:dyDescent="0.3">
      <c r="A84" s="15"/>
      <c r="B84" s="9" t="s">
        <v>153</v>
      </c>
      <c r="C84" s="10" t="s">
        <v>254</v>
      </c>
      <c r="D84" s="10">
        <v>131794912</v>
      </c>
      <c r="E84" s="10" t="s">
        <v>255</v>
      </c>
      <c r="F84" s="11">
        <v>45281</v>
      </c>
      <c r="G84" s="11">
        <v>45280</v>
      </c>
      <c r="H84" s="34"/>
      <c r="I84" s="27" t="s">
        <v>36</v>
      </c>
      <c r="J84" s="29">
        <v>194868</v>
      </c>
      <c r="K84" s="30"/>
      <c r="L84" s="29"/>
      <c r="M84" s="29"/>
      <c r="N84" s="29"/>
      <c r="O84" s="31">
        <f t="shared" si="1"/>
        <v>194868</v>
      </c>
      <c r="P84" s="40" t="s">
        <v>37</v>
      </c>
      <c r="Q84" s="15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</row>
    <row r="85" spans="1:52" ht="18.75" x14ac:dyDescent="0.3">
      <c r="A85" s="15"/>
      <c r="B85" s="26" t="s">
        <v>85</v>
      </c>
      <c r="C85" s="26" t="s">
        <v>88</v>
      </c>
      <c r="D85" s="26" t="s">
        <v>86</v>
      </c>
      <c r="E85" s="26" t="s">
        <v>87</v>
      </c>
      <c r="F85" s="38">
        <v>44988</v>
      </c>
      <c r="G85" s="38">
        <v>44936</v>
      </c>
      <c r="H85" s="39"/>
      <c r="I85" s="27" t="s">
        <v>36</v>
      </c>
      <c r="J85" s="29"/>
      <c r="K85" s="48"/>
      <c r="L85" s="48"/>
      <c r="M85" s="48"/>
      <c r="N85" s="30">
        <v>65000</v>
      </c>
      <c r="O85" s="31">
        <f t="shared" si="1"/>
        <v>65000</v>
      </c>
      <c r="P85" s="40" t="s">
        <v>38</v>
      </c>
      <c r="Q85" s="15"/>
    </row>
    <row r="86" spans="1:52" ht="18.75" x14ac:dyDescent="0.3">
      <c r="A86" s="15"/>
      <c r="B86" s="9" t="s">
        <v>85</v>
      </c>
      <c r="C86" s="10" t="s">
        <v>268</v>
      </c>
      <c r="D86" s="10">
        <v>430019501</v>
      </c>
      <c r="E86" s="10" t="s">
        <v>269</v>
      </c>
      <c r="F86" s="11">
        <v>45289</v>
      </c>
      <c r="G86" s="11">
        <v>44965</v>
      </c>
      <c r="H86" s="39"/>
      <c r="I86" s="27" t="s">
        <v>36</v>
      </c>
      <c r="J86" s="29"/>
      <c r="K86" s="48"/>
      <c r="L86" s="48"/>
      <c r="M86" s="48"/>
      <c r="N86" s="13">
        <v>65000</v>
      </c>
      <c r="O86" s="31">
        <f t="shared" si="1"/>
        <v>65000</v>
      </c>
      <c r="P86" s="40" t="s">
        <v>38</v>
      </c>
      <c r="Q86" s="15"/>
    </row>
    <row r="87" spans="1:52" ht="18.75" x14ac:dyDescent="0.3">
      <c r="A87" s="15"/>
      <c r="B87" s="9" t="s">
        <v>85</v>
      </c>
      <c r="C87" s="10" t="s">
        <v>280</v>
      </c>
      <c r="D87" s="10">
        <v>430019501</v>
      </c>
      <c r="E87" s="10" t="s">
        <v>270</v>
      </c>
      <c r="F87" s="11">
        <v>45289</v>
      </c>
      <c r="G87" s="11">
        <v>44993</v>
      </c>
      <c r="H87" s="39"/>
      <c r="I87" s="27" t="s">
        <v>36</v>
      </c>
      <c r="J87" s="29"/>
      <c r="K87" s="48"/>
      <c r="L87" s="48"/>
      <c r="M87" s="48"/>
      <c r="N87" s="13">
        <v>65000</v>
      </c>
      <c r="O87" s="31">
        <f t="shared" si="1"/>
        <v>65000</v>
      </c>
      <c r="P87" s="40" t="s">
        <v>38</v>
      </c>
      <c r="Q87" s="15"/>
    </row>
    <row r="88" spans="1:52" ht="18.75" x14ac:dyDescent="0.3">
      <c r="A88" s="15"/>
      <c r="B88" s="9" t="s">
        <v>85</v>
      </c>
      <c r="C88" s="10" t="s">
        <v>281</v>
      </c>
      <c r="D88" s="10">
        <v>430019501</v>
      </c>
      <c r="E88" s="10" t="s">
        <v>271</v>
      </c>
      <c r="F88" s="11">
        <v>45289</v>
      </c>
      <c r="G88" s="11">
        <v>45027</v>
      </c>
      <c r="H88" s="39"/>
      <c r="I88" s="27" t="s">
        <v>36</v>
      </c>
      <c r="J88" s="29"/>
      <c r="K88" s="48"/>
      <c r="L88" s="48"/>
      <c r="M88" s="48"/>
      <c r="N88" s="13">
        <v>65000</v>
      </c>
      <c r="O88" s="31">
        <f t="shared" si="1"/>
        <v>65000</v>
      </c>
      <c r="P88" s="40" t="s">
        <v>38</v>
      </c>
      <c r="Q88" s="15"/>
    </row>
    <row r="89" spans="1:52" ht="18.75" x14ac:dyDescent="0.3">
      <c r="A89" s="15"/>
      <c r="B89" s="9" t="s">
        <v>85</v>
      </c>
      <c r="C89" s="10" t="s">
        <v>282</v>
      </c>
      <c r="D89" s="10">
        <v>430019501</v>
      </c>
      <c r="E89" s="10" t="s">
        <v>272</v>
      </c>
      <c r="F89" s="11">
        <v>45289</v>
      </c>
      <c r="G89" s="11">
        <v>45054</v>
      </c>
      <c r="H89" s="39"/>
      <c r="I89" s="27" t="s">
        <v>36</v>
      </c>
      <c r="J89" s="29"/>
      <c r="K89" s="48"/>
      <c r="L89" s="48"/>
      <c r="M89" s="48"/>
      <c r="N89" s="13">
        <v>65000</v>
      </c>
      <c r="O89" s="31">
        <f t="shared" si="1"/>
        <v>65000</v>
      </c>
      <c r="P89" s="40" t="s">
        <v>38</v>
      </c>
      <c r="Q89" s="15"/>
    </row>
    <row r="90" spans="1:52" ht="18.75" x14ac:dyDescent="0.3">
      <c r="A90" s="15"/>
      <c r="B90" s="9" t="s">
        <v>85</v>
      </c>
      <c r="C90" s="10" t="s">
        <v>283</v>
      </c>
      <c r="D90" s="10">
        <v>430019501</v>
      </c>
      <c r="E90" s="10" t="s">
        <v>273</v>
      </c>
      <c r="F90" s="11">
        <v>45289</v>
      </c>
      <c r="G90" s="11">
        <v>45082</v>
      </c>
      <c r="H90" s="39"/>
      <c r="I90" s="27" t="s">
        <v>36</v>
      </c>
      <c r="J90" s="29"/>
      <c r="K90" s="48"/>
      <c r="L90" s="48"/>
      <c r="M90" s="48"/>
      <c r="N90" s="13">
        <v>65000</v>
      </c>
      <c r="O90" s="31">
        <f t="shared" si="1"/>
        <v>65000</v>
      </c>
      <c r="P90" s="40" t="s">
        <v>38</v>
      </c>
      <c r="Q90" s="15"/>
    </row>
    <row r="91" spans="1:52" ht="18.75" x14ac:dyDescent="0.3">
      <c r="A91" s="15"/>
      <c r="B91" s="9" t="s">
        <v>85</v>
      </c>
      <c r="C91" s="10" t="s">
        <v>284</v>
      </c>
      <c r="D91" s="10">
        <v>430019501</v>
      </c>
      <c r="E91" s="10" t="s">
        <v>274</v>
      </c>
      <c r="F91" s="11">
        <v>45289</v>
      </c>
      <c r="G91" s="11">
        <v>45117</v>
      </c>
      <c r="H91" s="39"/>
      <c r="I91" s="27" t="s">
        <v>36</v>
      </c>
      <c r="J91" s="29"/>
      <c r="K91" s="48"/>
      <c r="L91" s="48"/>
      <c r="M91" s="48"/>
      <c r="N91" s="13">
        <v>65000</v>
      </c>
      <c r="O91" s="31">
        <f t="shared" si="1"/>
        <v>65000</v>
      </c>
      <c r="P91" s="40" t="s">
        <v>38</v>
      </c>
      <c r="Q91" s="15"/>
    </row>
    <row r="92" spans="1:52" ht="18.75" x14ac:dyDescent="0.3">
      <c r="A92" s="15"/>
      <c r="B92" s="9" t="s">
        <v>85</v>
      </c>
      <c r="C92" s="10" t="s">
        <v>285</v>
      </c>
      <c r="D92" s="10">
        <v>430019501</v>
      </c>
      <c r="E92" s="10" t="s">
        <v>275</v>
      </c>
      <c r="F92" s="11">
        <v>45289</v>
      </c>
      <c r="G92" s="11">
        <v>45145</v>
      </c>
      <c r="H92" s="39"/>
      <c r="I92" s="27" t="s">
        <v>36</v>
      </c>
      <c r="J92" s="29"/>
      <c r="K92" s="48"/>
      <c r="L92" s="48"/>
      <c r="M92" s="48"/>
      <c r="N92" s="13">
        <v>65000</v>
      </c>
      <c r="O92" s="31">
        <f t="shared" si="1"/>
        <v>65000</v>
      </c>
      <c r="P92" s="40" t="s">
        <v>38</v>
      </c>
      <c r="Q92" s="15"/>
    </row>
    <row r="93" spans="1:52" ht="18.75" x14ac:dyDescent="0.3">
      <c r="A93" s="15"/>
      <c r="B93" s="9" t="s">
        <v>85</v>
      </c>
      <c r="C93" s="10" t="s">
        <v>286</v>
      </c>
      <c r="D93" s="10">
        <v>430019501</v>
      </c>
      <c r="E93" s="10" t="s">
        <v>276</v>
      </c>
      <c r="F93" s="11">
        <v>45289</v>
      </c>
      <c r="G93" s="11">
        <v>45189</v>
      </c>
      <c r="H93" s="39"/>
      <c r="I93" s="27" t="s">
        <v>36</v>
      </c>
      <c r="J93" s="29"/>
      <c r="K93" s="48"/>
      <c r="L93" s="48"/>
      <c r="M93" s="48"/>
      <c r="N93" s="13">
        <v>65000</v>
      </c>
      <c r="O93" s="31">
        <f t="shared" si="1"/>
        <v>65000</v>
      </c>
      <c r="P93" s="40" t="s">
        <v>38</v>
      </c>
      <c r="Q93" s="15"/>
    </row>
    <row r="94" spans="1:52" ht="18.75" x14ac:dyDescent="0.3">
      <c r="A94" s="15"/>
      <c r="B94" s="9" t="s">
        <v>85</v>
      </c>
      <c r="C94" s="10" t="s">
        <v>287</v>
      </c>
      <c r="D94" s="10">
        <v>430019501</v>
      </c>
      <c r="E94" s="10" t="s">
        <v>277</v>
      </c>
      <c r="F94" s="11">
        <v>45289</v>
      </c>
      <c r="G94" s="11">
        <v>45215</v>
      </c>
      <c r="H94" s="39"/>
      <c r="I94" s="27" t="s">
        <v>36</v>
      </c>
      <c r="J94" s="29"/>
      <c r="K94" s="48"/>
      <c r="L94" s="48"/>
      <c r="M94" s="48"/>
      <c r="N94" s="13">
        <v>65000</v>
      </c>
      <c r="O94" s="31">
        <f t="shared" si="1"/>
        <v>65000</v>
      </c>
      <c r="P94" s="40" t="s">
        <v>38</v>
      </c>
      <c r="Q94" s="15"/>
    </row>
    <row r="95" spans="1:52" ht="18.75" x14ac:dyDescent="0.3">
      <c r="A95" s="15"/>
      <c r="B95" s="9" t="s">
        <v>85</v>
      </c>
      <c r="C95" s="10" t="s">
        <v>288</v>
      </c>
      <c r="D95" s="10">
        <v>430019501</v>
      </c>
      <c r="E95" s="10" t="s">
        <v>278</v>
      </c>
      <c r="F95" s="11">
        <v>45289</v>
      </c>
      <c r="G95" s="11">
        <v>45231</v>
      </c>
      <c r="H95" s="39"/>
      <c r="I95" s="27" t="s">
        <v>36</v>
      </c>
      <c r="J95" s="29"/>
      <c r="K95" s="48"/>
      <c r="L95" s="48"/>
      <c r="M95" s="48"/>
      <c r="N95" s="13">
        <v>65000</v>
      </c>
      <c r="O95" s="31">
        <f t="shared" si="1"/>
        <v>65000</v>
      </c>
      <c r="P95" s="40" t="s">
        <v>38</v>
      </c>
      <c r="Q95" s="15"/>
    </row>
    <row r="96" spans="1:52" ht="18.75" x14ac:dyDescent="0.3">
      <c r="A96" s="15"/>
      <c r="B96" s="9" t="s">
        <v>85</v>
      </c>
      <c r="C96" s="10" t="s">
        <v>289</v>
      </c>
      <c r="D96" s="10">
        <v>430019501</v>
      </c>
      <c r="E96" s="10" t="s">
        <v>279</v>
      </c>
      <c r="F96" s="11">
        <v>45289</v>
      </c>
      <c r="G96" s="11">
        <v>45261</v>
      </c>
      <c r="H96" s="39"/>
      <c r="I96" s="27" t="s">
        <v>36</v>
      </c>
      <c r="J96" s="29"/>
      <c r="K96" s="48"/>
      <c r="L96" s="48"/>
      <c r="M96" s="48"/>
      <c r="N96" s="13">
        <v>65000</v>
      </c>
      <c r="O96" s="31">
        <f t="shared" si="1"/>
        <v>65000</v>
      </c>
      <c r="P96" s="40" t="s">
        <v>38</v>
      </c>
      <c r="Q96" s="15"/>
    </row>
    <row r="97" spans="1:17" ht="18.75" x14ac:dyDescent="0.3">
      <c r="A97" s="15"/>
      <c r="B97" s="9" t="s">
        <v>227</v>
      </c>
      <c r="C97" s="10" t="s">
        <v>228</v>
      </c>
      <c r="D97" s="10">
        <v>101893931</v>
      </c>
      <c r="E97" s="10" t="s">
        <v>250</v>
      </c>
      <c r="F97" s="11">
        <v>45274</v>
      </c>
      <c r="G97" s="11">
        <v>45225</v>
      </c>
      <c r="H97" s="39"/>
      <c r="I97" s="27" t="s">
        <v>36</v>
      </c>
      <c r="J97" s="29">
        <v>2440.48</v>
      </c>
      <c r="K97" s="48"/>
      <c r="L97" s="48"/>
      <c r="M97" s="48"/>
      <c r="N97" s="30"/>
      <c r="O97" s="31">
        <f t="shared" si="1"/>
        <v>2440.48</v>
      </c>
      <c r="P97" s="40" t="s">
        <v>38</v>
      </c>
      <c r="Q97" s="15"/>
    </row>
    <row r="98" spans="1:17" ht="18.75" x14ac:dyDescent="0.3">
      <c r="A98" s="15"/>
      <c r="B98" s="9" t="s">
        <v>227</v>
      </c>
      <c r="C98" s="10" t="s">
        <v>228</v>
      </c>
      <c r="D98" s="10">
        <v>101893931</v>
      </c>
      <c r="E98" s="10" t="s">
        <v>243</v>
      </c>
      <c r="F98" s="11">
        <v>45280</v>
      </c>
      <c r="G98" s="11">
        <v>45274</v>
      </c>
      <c r="H98" s="39"/>
      <c r="I98" s="27" t="s">
        <v>36</v>
      </c>
      <c r="J98" s="29">
        <v>372900.91</v>
      </c>
      <c r="K98" s="48"/>
      <c r="L98" s="48"/>
      <c r="M98" s="48"/>
      <c r="N98" s="30"/>
      <c r="O98" s="31">
        <f t="shared" si="1"/>
        <v>372900.91</v>
      </c>
      <c r="P98" s="40" t="s">
        <v>38</v>
      </c>
      <c r="Q98" s="15"/>
    </row>
    <row r="99" spans="1:17" ht="18.75" x14ac:dyDescent="0.3">
      <c r="A99" s="15"/>
      <c r="B99" s="26" t="s">
        <v>108</v>
      </c>
      <c r="C99" s="49" t="s">
        <v>135</v>
      </c>
      <c r="D99" s="26" t="s">
        <v>109</v>
      </c>
      <c r="E99" s="26" t="s">
        <v>136</v>
      </c>
      <c r="F99" s="38">
        <v>45223</v>
      </c>
      <c r="G99" s="27">
        <v>45170</v>
      </c>
      <c r="H99" s="34"/>
      <c r="I99" s="27" t="s">
        <v>36</v>
      </c>
      <c r="J99" s="29">
        <v>141676.70000000001</v>
      </c>
      <c r="K99" s="48"/>
      <c r="L99" s="48"/>
      <c r="M99" s="48"/>
      <c r="N99" s="30"/>
      <c r="O99" s="31">
        <f t="shared" si="1"/>
        <v>141676.70000000001</v>
      </c>
      <c r="P99" s="40" t="s">
        <v>38</v>
      </c>
      <c r="Q99" s="15"/>
    </row>
    <row r="100" spans="1:17" ht="18.75" x14ac:dyDescent="0.3">
      <c r="A100" s="15"/>
      <c r="B100" s="26" t="s">
        <v>108</v>
      </c>
      <c r="C100" s="49" t="s">
        <v>137</v>
      </c>
      <c r="D100" s="26" t="s">
        <v>109</v>
      </c>
      <c r="E100" s="26" t="s">
        <v>138</v>
      </c>
      <c r="F100" s="38">
        <v>45223</v>
      </c>
      <c r="G100" s="27">
        <v>45201</v>
      </c>
      <c r="H100" s="34"/>
      <c r="I100" s="27" t="s">
        <v>36</v>
      </c>
      <c r="J100" s="29">
        <v>106170.5</v>
      </c>
      <c r="K100" s="48"/>
      <c r="L100" s="48"/>
      <c r="M100" s="48"/>
      <c r="N100" s="30"/>
      <c r="O100" s="31">
        <f t="shared" si="1"/>
        <v>106170.5</v>
      </c>
      <c r="P100" s="40" t="s">
        <v>38</v>
      </c>
      <c r="Q100" s="15"/>
    </row>
    <row r="101" spans="1:17" ht="18.75" x14ac:dyDescent="0.3">
      <c r="A101" s="15"/>
      <c r="B101" s="9" t="s">
        <v>218</v>
      </c>
      <c r="C101" s="10" t="s">
        <v>219</v>
      </c>
      <c r="D101" s="10">
        <v>131155091</v>
      </c>
      <c r="E101" s="10" t="s">
        <v>220</v>
      </c>
      <c r="F101" s="11">
        <v>45274</v>
      </c>
      <c r="G101" s="11">
        <v>45267</v>
      </c>
      <c r="H101" s="34"/>
      <c r="I101" s="27" t="s">
        <v>36</v>
      </c>
      <c r="J101" s="29">
        <v>85284.5</v>
      </c>
      <c r="K101" s="48"/>
      <c r="L101" s="48"/>
      <c r="M101" s="48"/>
      <c r="N101" s="30"/>
      <c r="O101" s="31">
        <f t="shared" si="1"/>
        <v>85284.5</v>
      </c>
      <c r="P101" s="40" t="s">
        <v>38</v>
      </c>
      <c r="Q101" s="15"/>
    </row>
    <row r="102" spans="1:17" ht="18.75" x14ac:dyDescent="0.3">
      <c r="A102" s="15"/>
      <c r="B102" s="9" t="s">
        <v>244</v>
      </c>
      <c r="C102" s="10" t="s">
        <v>245</v>
      </c>
      <c r="D102" s="10">
        <v>130712603</v>
      </c>
      <c r="E102" s="10" t="s">
        <v>246</v>
      </c>
      <c r="F102" s="11">
        <v>45280</v>
      </c>
      <c r="G102" s="11">
        <v>45278</v>
      </c>
      <c r="H102" s="34"/>
      <c r="I102" s="27" t="s">
        <v>36</v>
      </c>
      <c r="J102" s="29">
        <v>132065.60000000001</v>
      </c>
      <c r="K102" s="48"/>
      <c r="L102" s="48"/>
      <c r="M102" s="48"/>
      <c r="N102" s="30"/>
      <c r="O102" s="31">
        <f t="shared" si="1"/>
        <v>132065.60000000001</v>
      </c>
      <c r="P102" s="40" t="s">
        <v>38</v>
      </c>
      <c r="Q102" s="15"/>
    </row>
    <row r="103" spans="1:17" ht="18.75" x14ac:dyDescent="0.3">
      <c r="A103" s="15"/>
      <c r="B103" s="9" t="s">
        <v>244</v>
      </c>
      <c r="C103" s="10" t="s">
        <v>303</v>
      </c>
      <c r="D103" s="10">
        <v>130712603</v>
      </c>
      <c r="E103" s="10" t="s">
        <v>304</v>
      </c>
      <c r="F103" s="11">
        <v>45289</v>
      </c>
      <c r="G103" s="11"/>
      <c r="H103" s="34"/>
      <c r="I103" s="27" t="s">
        <v>36</v>
      </c>
      <c r="J103" s="29">
        <v>420080</v>
      </c>
      <c r="K103" s="48"/>
      <c r="L103" s="48"/>
      <c r="M103" s="48"/>
      <c r="N103" s="30"/>
      <c r="O103" s="31">
        <f t="shared" si="1"/>
        <v>420080</v>
      </c>
      <c r="P103" s="40" t="s">
        <v>38</v>
      </c>
      <c r="Q103" s="15"/>
    </row>
    <row r="104" spans="1:17" ht="18.75" x14ac:dyDescent="0.3">
      <c r="A104" s="15"/>
      <c r="B104" s="9" t="s">
        <v>175</v>
      </c>
      <c r="C104" s="10" t="s">
        <v>176</v>
      </c>
      <c r="D104" s="10">
        <v>132125657</v>
      </c>
      <c r="E104" s="10" t="s">
        <v>177</v>
      </c>
      <c r="F104" s="11">
        <v>45275</v>
      </c>
      <c r="G104" s="11">
        <v>45267</v>
      </c>
      <c r="H104" s="34"/>
      <c r="I104" s="27" t="s">
        <v>36</v>
      </c>
      <c r="J104" s="29">
        <v>341362.7</v>
      </c>
      <c r="K104" s="48"/>
      <c r="L104" s="48"/>
      <c r="M104" s="48"/>
      <c r="N104" s="30"/>
      <c r="O104" s="31">
        <f t="shared" si="1"/>
        <v>341362.7</v>
      </c>
      <c r="P104" s="40" t="s">
        <v>38</v>
      </c>
      <c r="Q104" s="15"/>
    </row>
    <row r="105" spans="1:17" ht="18.75" x14ac:dyDescent="0.3">
      <c r="A105" s="15"/>
      <c r="B105" s="9" t="s">
        <v>328</v>
      </c>
      <c r="C105" s="10" t="s">
        <v>329</v>
      </c>
      <c r="D105" s="10">
        <v>130745099</v>
      </c>
      <c r="E105" s="10" t="s">
        <v>294</v>
      </c>
      <c r="F105" s="11">
        <v>45291</v>
      </c>
      <c r="G105" s="11">
        <v>45286</v>
      </c>
      <c r="H105" s="34"/>
      <c r="I105" s="27" t="s">
        <v>36</v>
      </c>
      <c r="J105" s="29">
        <v>4180000</v>
      </c>
      <c r="K105" s="48"/>
      <c r="L105" s="48"/>
      <c r="M105" s="48"/>
      <c r="N105" s="30"/>
      <c r="O105" s="31">
        <f t="shared" si="1"/>
        <v>4180000</v>
      </c>
      <c r="P105" s="40" t="s">
        <v>38</v>
      </c>
      <c r="Q105" s="15"/>
    </row>
    <row r="106" spans="1:17" ht="18.75" x14ac:dyDescent="0.3">
      <c r="A106" s="15"/>
      <c r="B106" s="9" t="s">
        <v>234</v>
      </c>
      <c r="C106" s="10" t="s">
        <v>235</v>
      </c>
      <c r="D106" s="10">
        <v>40215784436</v>
      </c>
      <c r="E106" s="10" t="s">
        <v>72</v>
      </c>
      <c r="F106" s="11">
        <v>45280</v>
      </c>
      <c r="G106" s="11">
        <v>45279</v>
      </c>
      <c r="H106" s="34"/>
      <c r="I106" s="27" t="s">
        <v>36</v>
      </c>
      <c r="J106" s="29">
        <v>850000</v>
      </c>
      <c r="K106" s="48"/>
      <c r="L106" s="48"/>
      <c r="M106" s="48"/>
      <c r="N106" s="30"/>
      <c r="O106" s="31">
        <f t="shared" si="1"/>
        <v>850000</v>
      </c>
      <c r="P106" s="40" t="s">
        <v>38</v>
      </c>
      <c r="Q106" s="15"/>
    </row>
    <row r="107" spans="1:17" ht="18.75" x14ac:dyDescent="0.3">
      <c r="A107" s="15"/>
      <c r="B107" s="37" t="s">
        <v>16</v>
      </c>
      <c r="C107" s="25" t="s">
        <v>47</v>
      </c>
      <c r="D107" s="26" t="s">
        <v>48</v>
      </c>
      <c r="E107" s="26" t="s">
        <v>15</v>
      </c>
      <c r="F107" s="27" t="s">
        <v>49</v>
      </c>
      <c r="G107" s="27" t="s">
        <v>17</v>
      </c>
      <c r="H107" s="39"/>
      <c r="I107" s="27" t="s">
        <v>36</v>
      </c>
      <c r="J107" s="30"/>
      <c r="K107" s="30"/>
      <c r="L107" s="30"/>
      <c r="M107" s="30"/>
      <c r="N107" s="30">
        <v>162840</v>
      </c>
      <c r="O107" s="31">
        <f t="shared" si="1"/>
        <v>162840</v>
      </c>
      <c r="P107" s="40" t="s">
        <v>38</v>
      </c>
      <c r="Q107" s="15"/>
    </row>
    <row r="108" spans="1:17" ht="18.75" x14ac:dyDescent="0.3">
      <c r="A108" s="15"/>
      <c r="B108" s="26" t="s">
        <v>112</v>
      </c>
      <c r="C108" s="49" t="s">
        <v>139</v>
      </c>
      <c r="D108" s="26" t="s">
        <v>111</v>
      </c>
      <c r="E108" s="26" t="s">
        <v>140</v>
      </c>
      <c r="F108" s="38">
        <v>45209</v>
      </c>
      <c r="G108" s="27">
        <v>45175</v>
      </c>
      <c r="H108" s="34"/>
      <c r="I108" s="27" t="s">
        <v>36</v>
      </c>
      <c r="J108" s="29">
        <v>3886791.62</v>
      </c>
      <c r="K108" s="30"/>
      <c r="L108" s="30"/>
      <c r="M108" s="30"/>
      <c r="N108" s="30"/>
      <c r="O108" s="31">
        <f t="shared" si="1"/>
        <v>3886791.62</v>
      </c>
      <c r="P108" s="40" t="s">
        <v>38</v>
      </c>
      <c r="Q108" s="15"/>
    </row>
    <row r="109" spans="1:17" ht="19.5" customHeight="1" x14ac:dyDescent="0.3">
      <c r="A109" s="15"/>
      <c r="B109" s="26" t="s">
        <v>112</v>
      </c>
      <c r="C109" s="49" t="s">
        <v>141</v>
      </c>
      <c r="D109" s="26" t="s">
        <v>111</v>
      </c>
      <c r="E109" s="26" t="s">
        <v>142</v>
      </c>
      <c r="F109" s="38">
        <v>45217</v>
      </c>
      <c r="G109" s="27">
        <v>45195</v>
      </c>
      <c r="H109" s="34"/>
      <c r="I109" s="27" t="s">
        <v>36</v>
      </c>
      <c r="J109" s="29">
        <v>166603.84</v>
      </c>
      <c r="K109" s="30"/>
      <c r="L109" s="30"/>
      <c r="M109" s="30"/>
      <c r="N109" s="30"/>
      <c r="O109" s="31">
        <f t="shared" si="1"/>
        <v>166603.84</v>
      </c>
      <c r="P109" s="40" t="s">
        <v>38</v>
      </c>
      <c r="Q109" s="15"/>
    </row>
    <row r="110" spans="1:17" ht="19.5" customHeight="1" x14ac:dyDescent="0.3">
      <c r="A110" s="15"/>
      <c r="B110" s="9" t="s">
        <v>112</v>
      </c>
      <c r="C110" s="10" t="s">
        <v>241</v>
      </c>
      <c r="D110" s="10">
        <v>101874503</v>
      </c>
      <c r="E110" s="10" t="s">
        <v>242</v>
      </c>
      <c r="F110" s="11">
        <v>45280</v>
      </c>
      <c r="G110" s="11">
        <v>45175</v>
      </c>
      <c r="H110" s="34"/>
      <c r="I110" s="27" t="s">
        <v>36</v>
      </c>
      <c r="J110" s="29">
        <v>321992.8</v>
      </c>
      <c r="K110" s="30"/>
      <c r="L110" s="30"/>
      <c r="M110" s="30"/>
      <c r="N110" s="30"/>
      <c r="O110" s="31">
        <f t="shared" si="1"/>
        <v>321992.8</v>
      </c>
      <c r="P110" s="40" t="s">
        <v>38</v>
      </c>
      <c r="Q110" s="15"/>
    </row>
    <row r="111" spans="1:17" ht="19.5" customHeight="1" x14ac:dyDescent="0.3">
      <c r="A111" s="15"/>
      <c r="B111" s="9" t="s">
        <v>112</v>
      </c>
      <c r="C111" s="10" t="s">
        <v>309</v>
      </c>
      <c r="D111" s="10">
        <v>101874503</v>
      </c>
      <c r="E111" s="10" t="s">
        <v>310</v>
      </c>
      <c r="F111" s="11">
        <v>45289</v>
      </c>
      <c r="G111" s="11">
        <v>45286</v>
      </c>
      <c r="H111" s="34"/>
      <c r="I111" s="27" t="s">
        <v>36</v>
      </c>
      <c r="J111" s="29">
        <v>202443.2</v>
      </c>
      <c r="K111" s="30"/>
      <c r="L111" s="30"/>
      <c r="M111" s="30"/>
      <c r="N111" s="30"/>
      <c r="O111" s="31">
        <f t="shared" si="1"/>
        <v>202443.2</v>
      </c>
      <c r="P111" s="40" t="s">
        <v>38</v>
      </c>
      <c r="Q111" s="15"/>
    </row>
    <row r="112" spans="1:17" ht="17.25" customHeight="1" x14ac:dyDescent="0.3">
      <c r="A112" s="15"/>
      <c r="B112" s="9" t="s">
        <v>311</v>
      </c>
      <c r="C112" s="10" t="s">
        <v>312</v>
      </c>
      <c r="D112" s="10"/>
      <c r="E112" s="10" t="s">
        <v>313</v>
      </c>
      <c r="F112" s="11">
        <v>45291</v>
      </c>
      <c r="G112" s="11">
        <v>45139</v>
      </c>
      <c r="H112" s="34"/>
      <c r="I112" s="27" t="s">
        <v>36</v>
      </c>
      <c r="J112" s="13">
        <v>81800.009999999995</v>
      </c>
      <c r="K112" s="30"/>
      <c r="L112" s="30"/>
      <c r="M112" s="30"/>
      <c r="N112" s="30"/>
      <c r="O112" s="31">
        <f t="shared" si="1"/>
        <v>81800.009999999995</v>
      </c>
      <c r="P112" s="40" t="s">
        <v>38</v>
      </c>
      <c r="Q112" s="15"/>
    </row>
    <row r="113" spans="1:17" ht="17.25" customHeight="1" x14ac:dyDescent="0.3">
      <c r="A113" s="15"/>
      <c r="B113" s="9" t="s">
        <v>311</v>
      </c>
      <c r="C113" s="10" t="s">
        <v>314</v>
      </c>
      <c r="D113" s="10"/>
      <c r="E113" s="10" t="s">
        <v>315</v>
      </c>
      <c r="F113" s="11">
        <v>45291</v>
      </c>
      <c r="G113" s="11">
        <v>45170</v>
      </c>
      <c r="H113" s="34"/>
      <c r="I113" s="27" t="s">
        <v>36</v>
      </c>
      <c r="J113" s="13">
        <v>75800.100000000006</v>
      </c>
      <c r="K113" s="30"/>
      <c r="L113" s="30"/>
      <c r="M113" s="30"/>
      <c r="N113" s="30"/>
      <c r="O113" s="31">
        <f t="shared" si="1"/>
        <v>75800.100000000006</v>
      </c>
      <c r="P113" s="40" t="s">
        <v>38</v>
      </c>
      <c r="Q113" s="15"/>
    </row>
    <row r="114" spans="1:17" ht="17.25" customHeight="1" x14ac:dyDescent="0.3">
      <c r="A114" s="15"/>
      <c r="B114" s="9" t="s">
        <v>311</v>
      </c>
      <c r="C114" s="10" t="s">
        <v>316</v>
      </c>
      <c r="D114" s="10"/>
      <c r="E114" s="10" t="s">
        <v>317</v>
      </c>
      <c r="F114" s="11">
        <v>45291</v>
      </c>
      <c r="G114" s="11">
        <v>45200</v>
      </c>
      <c r="H114" s="34"/>
      <c r="I114" s="27" t="s">
        <v>36</v>
      </c>
      <c r="J114" s="13">
        <v>76900.08</v>
      </c>
      <c r="K114" s="30"/>
      <c r="L114" s="30"/>
      <c r="M114" s="30"/>
      <c r="N114" s="30"/>
      <c r="O114" s="31">
        <f t="shared" si="1"/>
        <v>76900.08</v>
      </c>
      <c r="P114" s="40" t="s">
        <v>38</v>
      </c>
      <c r="Q114" s="15"/>
    </row>
    <row r="115" spans="1:17" ht="17.25" customHeight="1" x14ac:dyDescent="0.3">
      <c r="A115" s="15"/>
      <c r="B115" s="9" t="s">
        <v>311</v>
      </c>
      <c r="C115" s="10" t="s">
        <v>318</v>
      </c>
      <c r="D115" s="10"/>
      <c r="E115" s="10" t="s">
        <v>319</v>
      </c>
      <c r="F115" s="11">
        <v>45291</v>
      </c>
      <c r="G115" s="11">
        <v>45231</v>
      </c>
      <c r="H115" s="34"/>
      <c r="I115" s="27" t="s">
        <v>36</v>
      </c>
      <c r="J115" s="13">
        <v>87700.08</v>
      </c>
      <c r="K115" s="30"/>
      <c r="L115" s="30"/>
      <c r="M115" s="30"/>
      <c r="N115" s="30"/>
      <c r="O115" s="31">
        <f t="shared" si="1"/>
        <v>87700.08</v>
      </c>
      <c r="P115" s="40" t="s">
        <v>38</v>
      </c>
      <c r="Q115" s="15"/>
    </row>
    <row r="116" spans="1:17" ht="17.25" customHeight="1" x14ac:dyDescent="0.3">
      <c r="A116" s="15"/>
      <c r="B116" s="9" t="s">
        <v>311</v>
      </c>
      <c r="C116" s="10" t="s">
        <v>320</v>
      </c>
      <c r="D116" s="10"/>
      <c r="E116" s="10" t="s">
        <v>321</v>
      </c>
      <c r="F116" s="11">
        <v>45291</v>
      </c>
      <c r="G116" s="11">
        <v>45261</v>
      </c>
      <c r="H116" s="34"/>
      <c r="I116" s="27" t="s">
        <v>36</v>
      </c>
      <c r="J116" s="13">
        <v>87700.08</v>
      </c>
      <c r="K116" s="30"/>
      <c r="L116" s="30"/>
      <c r="M116" s="30"/>
      <c r="N116" s="30"/>
      <c r="O116" s="31">
        <f t="shared" si="1"/>
        <v>87700.08</v>
      </c>
      <c r="P116" s="40" t="s">
        <v>38</v>
      </c>
      <c r="Q116" s="15"/>
    </row>
    <row r="117" spans="1:17" ht="17.25" customHeight="1" x14ac:dyDescent="0.3">
      <c r="A117" s="15"/>
      <c r="B117" s="9" t="s">
        <v>202</v>
      </c>
      <c r="C117" s="10" t="s">
        <v>203</v>
      </c>
      <c r="D117" s="10">
        <v>131676952</v>
      </c>
      <c r="E117" s="10" t="s">
        <v>239</v>
      </c>
      <c r="F117" s="11">
        <v>45280</v>
      </c>
      <c r="G117" s="11">
        <v>45273</v>
      </c>
      <c r="H117" s="34"/>
      <c r="I117" s="27" t="s">
        <v>36</v>
      </c>
      <c r="J117" s="29">
        <v>343500</v>
      </c>
      <c r="K117" s="30"/>
      <c r="L117" s="30"/>
      <c r="M117" s="30"/>
      <c r="N117" s="30"/>
      <c r="O117" s="31">
        <f t="shared" si="1"/>
        <v>343500</v>
      </c>
      <c r="P117" s="40" t="s">
        <v>38</v>
      </c>
      <c r="Q117" s="15"/>
    </row>
    <row r="118" spans="1:17" ht="17.25" customHeight="1" x14ac:dyDescent="0.3">
      <c r="A118" s="15"/>
      <c r="B118" s="9" t="s">
        <v>202</v>
      </c>
      <c r="C118" s="10" t="s">
        <v>203</v>
      </c>
      <c r="D118" s="10">
        <v>131676952</v>
      </c>
      <c r="E118" s="10" t="s">
        <v>240</v>
      </c>
      <c r="F118" s="11">
        <v>45280</v>
      </c>
      <c r="G118" s="11">
        <v>45273</v>
      </c>
      <c r="H118" s="34"/>
      <c r="I118" s="27" t="s">
        <v>36</v>
      </c>
      <c r="J118" s="29">
        <v>1183200</v>
      </c>
      <c r="K118" s="30"/>
      <c r="L118" s="30"/>
      <c r="M118" s="30"/>
      <c r="N118" s="30"/>
      <c r="O118" s="31">
        <f t="shared" si="1"/>
        <v>1183200</v>
      </c>
      <c r="P118" s="40" t="s">
        <v>38</v>
      </c>
      <c r="Q118" s="15"/>
    </row>
    <row r="119" spans="1:17" ht="17.25" customHeight="1" x14ac:dyDescent="0.3">
      <c r="A119" s="15"/>
      <c r="B119" s="9" t="s">
        <v>299</v>
      </c>
      <c r="C119" s="10" t="s">
        <v>300</v>
      </c>
      <c r="D119" s="10"/>
      <c r="E119" s="10"/>
      <c r="F119" s="11">
        <v>45289</v>
      </c>
      <c r="G119" s="11"/>
      <c r="H119" s="34"/>
      <c r="I119" s="27" t="s">
        <v>36</v>
      </c>
      <c r="J119" s="29"/>
      <c r="K119" s="30"/>
      <c r="L119" s="30"/>
      <c r="M119" s="30"/>
      <c r="N119" s="30">
        <v>3322275.8399999999</v>
      </c>
      <c r="O119" s="31">
        <f t="shared" si="1"/>
        <v>3322275.8399999999</v>
      </c>
      <c r="P119" s="40" t="s">
        <v>38</v>
      </c>
      <c r="Q119" s="15"/>
    </row>
    <row r="120" spans="1:17" ht="17.25" customHeight="1" x14ac:dyDescent="0.3">
      <c r="A120" s="15"/>
      <c r="B120" s="14" t="s">
        <v>173</v>
      </c>
      <c r="C120" s="10" t="s">
        <v>174</v>
      </c>
      <c r="D120" s="10">
        <v>130936986</v>
      </c>
      <c r="E120" s="11" t="s">
        <v>160</v>
      </c>
      <c r="F120" s="11">
        <v>45278</v>
      </c>
      <c r="G120" s="11">
        <v>45250</v>
      </c>
      <c r="H120" s="34"/>
      <c r="I120" s="27" t="s">
        <v>36</v>
      </c>
      <c r="J120" s="29">
        <v>436522.12</v>
      </c>
      <c r="K120" s="30"/>
      <c r="L120" s="30"/>
      <c r="M120" s="30"/>
      <c r="N120" s="30"/>
      <c r="O120" s="31">
        <f t="shared" si="1"/>
        <v>436522.12</v>
      </c>
      <c r="P120" s="40" t="s">
        <v>38</v>
      </c>
      <c r="Q120" s="15"/>
    </row>
    <row r="121" spans="1:17" ht="17.25" customHeight="1" x14ac:dyDescent="0.3">
      <c r="A121" s="15"/>
      <c r="B121" s="9" t="s">
        <v>296</v>
      </c>
      <c r="C121" s="10" t="s">
        <v>297</v>
      </c>
      <c r="D121" s="10">
        <v>101501421</v>
      </c>
      <c r="E121" s="10" t="s">
        <v>298</v>
      </c>
      <c r="F121" s="11">
        <v>45289</v>
      </c>
      <c r="G121" s="11">
        <v>45288</v>
      </c>
      <c r="H121" s="34"/>
      <c r="I121" s="27" t="s">
        <v>36</v>
      </c>
      <c r="J121" s="29">
        <v>77880</v>
      </c>
      <c r="K121" s="30"/>
      <c r="L121" s="30"/>
      <c r="M121" s="30"/>
      <c r="N121" s="30"/>
      <c r="O121" s="31">
        <f t="shared" si="1"/>
        <v>77880</v>
      </c>
      <c r="P121" s="40" t="s">
        <v>38</v>
      </c>
      <c r="Q121" s="15"/>
    </row>
    <row r="122" spans="1:17" ht="17.25" customHeight="1" x14ac:dyDescent="0.3">
      <c r="A122" s="15"/>
      <c r="B122" s="10" t="s">
        <v>330</v>
      </c>
      <c r="C122" s="10" t="s">
        <v>331</v>
      </c>
      <c r="D122" s="10">
        <v>131761021</v>
      </c>
      <c r="E122" s="10" t="s">
        <v>332</v>
      </c>
      <c r="F122" s="11">
        <v>45291</v>
      </c>
      <c r="G122" s="11">
        <v>45286</v>
      </c>
      <c r="H122" s="34"/>
      <c r="I122" s="27" t="s">
        <v>36</v>
      </c>
      <c r="J122" s="29">
        <v>192000</v>
      </c>
      <c r="K122" s="30"/>
      <c r="L122" s="30"/>
      <c r="M122" s="30"/>
      <c r="N122" s="30"/>
      <c r="O122" s="31">
        <f t="shared" si="1"/>
        <v>192000</v>
      </c>
      <c r="P122" s="40"/>
      <c r="Q122" s="15"/>
    </row>
    <row r="123" spans="1:17" ht="17.25" customHeight="1" x14ac:dyDescent="0.3">
      <c r="A123" s="15"/>
      <c r="B123" s="10" t="s">
        <v>187</v>
      </c>
      <c r="C123" s="10" t="s">
        <v>188</v>
      </c>
      <c r="D123" s="10">
        <v>131159494</v>
      </c>
      <c r="E123" s="10" t="s">
        <v>189</v>
      </c>
      <c r="F123" s="11">
        <v>45278</v>
      </c>
      <c r="G123" s="11">
        <v>45275</v>
      </c>
      <c r="H123" s="34"/>
      <c r="I123" s="27" t="s">
        <v>36</v>
      </c>
      <c r="J123" s="29">
        <v>6891.2</v>
      </c>
      <c r="K123" s="30"/>
      <c r="L123" s="30"/>
      <c r="M123" s="30"/>
      <c r="N123" s="30"/>
      <c r="O123" s="31">
        <f t="shared" si="1"/>
        <v>6891.2</v>
      </c>
      <c r="P123" s="40" t="s">
        <v>38</v>
      </c>
      <c r="Q123" s="15"/>
    </row>
    <row r="124" spans="1:17" ht="17.25" customHeight="1" x14ac:dyDescent="0.3">
      <c r="A124" s="15"/>
      <c r="B124" s="10" t="s">
        <v>187</v>
      </c>
      <c r="C124" s="10" t="s">
        <v>188</v>
      </c>
      <c r="D124" s="10">
        <v>131159494</v>
      </c>
      <c r="E124" s="10" t="s">
        <v>190</v>
      </c>
      <c r="F124" s="11">
        <v>45278</v>
      </c>
      <c r="G124" s="11">
        <v>45275</v>
      </c>
      <c r="H124" s="34"/>
      <c r="I124" s="27" t="s">
        <v>36</v>
      </c>
      <c r="J124" s="29">
        <v>4737.7</v>
      </c>
      <c r="K124" s="30"/>
      <c r="L124" s="30"/>
      <c r="M124" s="30"/>
      <c r="N124" s="30"/>
      <c r="O124" s="31">
        <f t="shared" si="1"/>
        <v>4737.7</v>
      </c>
      <c r="P124" s="40" t="s">
        <v>38</v>
      </c>
      <c r="Q124" s="15"/>
    </row>
    <row r="125" spans="1:17" ht="19.5" thickBot="1" x14ac:dyDescent="0.35">
      <c r="A125" s="15"/>
      <c r="B125" s="37" t="s">
        <v>19</v>
      </c>
      <c r="C125" s="25" t="s">
        <v>50</v>
      </c>
      <c r="D125" s="26" t="s">
        <v>51</v>
      </c>
      <c r="E125" s="26" t="s">
        <v>18</v>
      </c>
      <c r="F125" s="27" t="s">
        <v>52</v>
      </c>
      <c r="G125" s="27" t="s">
        <v>20</v>
      </c>
      <c r="H125" s="27" t="s">
        <v>44</v>
      </c>
      <c r="I125" s="27" t="s">
        <v>36</v>
      </c>
      <c r="J125" s="30"/>
      <c r="K125" s="30"/>
      <c r="L125" s="30"/>
      <c r="M125" s="30"/>
      <c r="N125" s="30">
        <v>41005</v>
      </c>
      <c r="O125" s="31">
        <f t="shared" si="1"/>
        <v>41005</v>
      </c>
      <c r="P125" s="40" t="s">
        <v>37</v>
      </c>
      <c r="Q125" s="15"/>
    </row>
    <row r="126" spans="1:17" ht="19.5" thickBot="1" x14ac:dyDescent="0.35">
      <c r="A126" s="15"/>
      <c r="B126" s="100" t="s">
        <v>66</v>
      </c>
      <c r="C126" s="101"/>
      <c r="D126" s="101"/>
      <c r="E126" s="101"/>
      <c r="F126" s="101"/>
      <c r="G126" s="101"/>
      <c r="H126" s="101"/>
      <c r="I126" s="102"/>
      <c r="J126" s="50">
        <f t="shared" ref="J126:N126" si="2">SUM(J8:J125)</f>
        <v>43597658.819999993</v>
      </c>
      <c r="K126" s="50">
        <f t="shared" si="2"/>
        <v>97118.8</v>
      </c>
      <c r="L126" s="50">
        <f t="shared" si="2"/>
        <v>190808.25</v>
      </c>
      <c r="M126" s="50">
        <f t="shared" si="2"/>
        <v>0</v>
      </c>
      <c r="N126" s="50">
        <f t="shared" si="2"/>
        <v>4834955.82</v>
      </c>
      <c r="O126" s="51">
        <f>SUM(O8:O125)</f>
        <v>49017537.07</v>
      </c>
      <c r="P126" s="52"/>
      <c r="Q126" s="15"/>
    </row>
    <row r="127" spans="1:17" ht="18.75" x14ac:dyDescent="0.3">
      <c r="A127" s="15"/>
      <c r="B127" s="53" t="s">
        <v>22</v>
      </c>
      <c r="C127" s="53" t="s">
        <v>22</v>
      </c>
      <c r="D127" s="54" t="s">
        <v>36</v>
      </c>
      <c r="E127" s="55" t="s">
        <v>59</v>
      </c>
      <c r="F127" s="54" t="s">
        <v>75</v>
      </c>
      <c r="G127" s="56" t="s">
        <v>75</v>
      </c>
      <c r="H127" s="56" t="s">
        <v>75</v>
      </c>
      <c r="I127" s="57" t="s">
        <v>36</v>
      </c>
      <c r="J127" s="58">
        <v>305800</v>
      </c>
      <c r="K127" s="59"/>
      <c r="L127" s="59"/>
      <c r="M127" s="59"/>
      <c r="N127" s="59"/>
      <c r="O127" s="60">
        <f t="shared" ref="O127:O132" si="3">SUM(J127:N127)</f>
        <v>305800</v>
      </c>
      <c r="P127" s="61" t="s">
        <v>38</v>
      </c>
      <c r="Q127" s="15"/>
    </row>
    <row r="128" spans="1:17" ht="18.75" x14ac:dyDescent="0.3">
      <c r="A128" s="15"/>
      <c r="B128" s="62" t="s">
        <v>53</v>
      </c>
      <c r="C128" s="63" t="s">
        <v>54</v>
      </c>
      <c r="D128" s="62" t="s">
        <v>36</v>
      </c>
      <c r="E128" s="63" t="s">
        <v>76</v>
      </c>
      <c r="F128" s="64" t="s">
        <v>75</v>
      </c>
      <c r="G128" s="63" t="s">
        <v>75</v>
      </c>
      <c r="H128" s="63" t="s">
        <v>75</v>
      </c>
      <c r="I128" s="63" t="s">
        <v>36</v>
      </c>
      <c r="J128" s="65" t="e">
        <f>+#REF!+#REF!</f>
        <v>#REF!</v>
      </c>
      <c r="K128" s="62"/>
      <c r="L128" s="62"/>
      <c r="M128" s="65">
        <v>0</v>
      </c>
      <c r="N128" s="62"/>
      <c r="O128" s="65" t="e">
        <f t="shared" si="3"/>
        <v>#REF!</v>
      </c>
      <c r="P128" s="63" t="s">
        <v>37</v>
      </c>
      <c r="Q128" s="15"/>
    </row>
    <row r="129" spans="1:17" ht="18.75" x14ac:dyDescent="0.3">
      <c r="A129" s="15"/>
      <c r="B129" s="66" t="s">
        <v>21</v>
      </c>
      <c r="C129" s="64" t="s">
        <v>55</v>
      </c>
      <c r="D129" s="64" t="s">
        <v>36</v>
      </c>
      <c r="E129" s="66" t="s">
        <v>76</v>
      </c>
      <c r="F129" s="64" t="s">
        <v>75</v>
      </c>
      <c r="G129" s="67" t="s">
        <v>75</v>
      </c>
      <c r="H129" s="67" t="s">
        <v>75</v>
      </c>
      <c r="I129" s="68" t="s">
        <v>36</v>
      </c>
      <c r="J129" s="69"/>
      <c r="K129" s="69" t="e">
        <f t="array" ref="K129:L129">+#REF!</f>
        <v>#REF!</v>
      </c>
      <c r="L129" s="69" t="e">
        <v>#REF!</v>
      </c>
      <c r="M129" s="69"/>
      <c r="N129" s="70"/>
      <c r="O129" s="71" t="e">
        <f t="shared" si="3"/>
        <v>#REF!</v>
      </c>
      <c r="P129" s="40" t="s">
        <v>37</v>
      </c>
      <c r="Q129" s="15"/>
    </row>
    <row r="130" spans="1:17" ht="18.75" x14ac:dyDescent="0.3">
      <c r="A130" s="15"/>
      <c r="B130" s="66" t="s">
        <v>24</v>
      </c>
      <c r="C130" s="64" t="s">
        <v>56</v>
      </c>
      <c r="D130" s="64" t="s">
        <v>36</v>
      </c>
      <c r="E130" s="66" t="s">
        <v>76</v>
      </c>
      <c r="F130" s="64" t="s">
        <v>75</v>
      </c>
      <c r="G130" s="67" t="s">
        <v>75</v>
      </c>
      <c r="H130" s="67" t="s">
        <v>75</v>
      </c>
      <c r="I130" s="68" t="s">
        <v>36</v>
      </c>
      <c r="J130" s="69"/>
      <c r="K130" s="69"/>
      <c r="L130" s="69"/>
      <c r="M130" s="69"/>
      <c r="N130" s="70">
        <v>25545000</v>
      </c>
      <c r="O130" s="71">
        <f t="shared" si="3"/>
        <v>25545000</v>
      </c>
      <c r="P130" s="40" t="s">
        <v>37</v>
      </c>
      <c r="Q130" s="15"/>
    </row>
    <row r="131" spans="1:17" ht="18.75" x14ac:dyDescent="0.3">
      <c r="A131" s="15"/>
      <c r="B131" s="66" t="s">
        <v>57</v>
      </c>
      <c r="C131" s="64" t="s">
        <v>58</v>
      </c>
      <c r="D131" s="64" t="s">
        <v>36</v>
      </c>
      <c r="E131" s="66" t="s">
        <v>76</v>
      </c>
      <c r="F131" s="64" t="s">
        <v>75</v>
      </c>
      <c r="G131" s="67" t="s">
        <v>75</v>
      </c>
      <c r="H131" s="67" t="s">
        <v>75</v>
      </c>
      <c r="I131" s="68" t="s">
        <v>36</v>
      </c>
      <c r="J131" s="69"/>
      <c r="K131" s="69"/>
      <c r="L131" s="69"/>
      <c r="M131" s="69"/>
      <c r="N131" s="70">
        <v>24268464.100000001</v>
      </c>
      <c r="O131" s="71">
        <f t="shared" si="3"/>
        <v>24268464.100000001</v>
      </c>
      <c r="P131" s="40" t="s">
        <v>37</v>
      </c>
      <c r="Q131" s="15"/>
    </row>
    <row r="132" spans="1:17" ht="19.5" thickBot="1" x14ac:dyDescent="0.35">
      <c r="A132" s="15"/>
      <c r="B132" s="66" t="s">
        <v>23</v>
      </c>
      <c r="C132" s="54" t="s">
        <v>55</v>
      </c>
      <c r="D132" s="64" t="s">
        <v>36</v>
      </c>
      <c r="E132" s="55" t="s">
        <v>59</v>
      </c>
      <c r="F132" s="64" t="s">
        <v>75</v>
      </c>
      <c r="G132" s="67" t="s">
        <v>75</v>
      </c>
      <c r="H132" s="67" t="s">
        <v>75</v>
      </c>
      <c r="I132" s="68" t="s">
        <v>36</v>
      </c>
      <c r="J132" s="72">
        <v>291675.67</v>
      </c>
      <c r="K132" s="72"/>
      <c r="L132" s="72"/>
      <c r="M132" s="72"/>
      <c r="N132" s="69"/>
      <c r="O132" s="71">
        <f t="shared" si="3"/>
        <v>291675.67</v>
      </c>
      <c r="P132" s="40" t="s">
        <v>37</v>
      </c>
      <c r="Q132" s="15"/>
    </row>
    <row r="133" spans="1:17" ht="19.5" thickBot="1" x14ac:dyDescent="0.35">
      <c r="A133" s="15"/>
      <c r="B133" s="86" t="s">
        <v>70</v>
      </c>
      <c r="C133" s="87"/>
      <c r="D133" s="87"/>
      <c r="E133" s="87"/>
      <c r="F133" s="87"/>
      <c r="G133" s="87"/>
      <c r="H133" s="87"/>
      <c r="I133" s="88"/>
      <c r="J133" s="73" t="e">
        <f t="shared" ref="J133:O133" si="4">SUM(J127:J132)</f>
        <v>#REF!</v>
      </c>
      <c r="K133" s="73" t="e">
        <f t="shared" si="4"/>
        <v>#REF!</v>
      </c>
      <c r="L133" s="73" t="e">
        <f t="shared" si="4"/>
        <v>#REF!</v>
      </c>
      <c r="M133" s="73">
        <f t="shared" si="4"/>
        <v>0</v>
      </c>
      <c r="N133" s="73">
        <f t="shared" si="4"/>
        <v>49813464.100000001</v>
      </c>
      <c r="O133" s="73" t="e">
        <f t="shared" si="4"/>
        <v>#REF!</v>
      </c>
      <c r="P133" s="74"/>
      <c r="Q133" s="15"/>
    </row>
    <row r="134" spans="1:17" ht="19.5" thickBot="1" x14ac:dyDescent="0.35">
      <c r="A134" s="15"/>
      <c r="B134" s="86" t="s">
        <v>25</v>
      </c>
      <c r="C134" s="87"/>
      <c r="D134" s="87"/>
      <c r="E134" s="87"/>
      <c r="F134" s="87"/>
      <c r="G134" s="87"/>
      <c r="H134" s="87"/>
      <c r="I134" s="88"/>
      <c r="J134" s="75" t="e">
        <f t="shared" ref="J134:O134" si="5">+J126+J133</f>
        <v>#REF!</v>
      </c>
      <c r="K134" s="75" t="e">
        <f t="shared" si="5"/>
        <v>#REF!</v>
      </c>
      <c r="L134" s="75" t="e">
        <f t="shared" si="5"/>
        <v>#REF!</v>
      </c>
      <c r="M134" s="75">
        <f t="shared" si="5"/>
        <v>0</v>
      </c>
      <c r="N134" s="75">
        <f t="shared" si="5"/>
        <v>54648419.920000002</v>
      </c>
      <c r="O134" s="75" t="e">
        <f t="shared" si="5"/>
        <v>#REF!</v>
      </c>
      <c r="P134" s="76"/>
      <c r="Q134" s="15"/>
    </row>
    <row r="135" spans="1:17" ht="18.75" x14ac:dyDescent="0.3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1:17" ht="18.75" x14ac:dyDescent="0.3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1:17" ht="18.75" x14ac:dyDescent="0.3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41" spans="1:17" x14ac:dyDescent="0.25">
      <c r="J141" s="5"/>
    </row>
    <row r="142" spans="1:17" x14ac:dyDescent="0.25">
      <c r="O142" s="6"/>
    </row>
    <row r="146" spans="3:14" x14ac:dyDescent="0.25">
      <c r="C146" s="89" t="s">
        <v>162</v>
      </c>
      <c r="D146" s="89"/>
      <c r="E146" s="7"/>
      <c r="F146" s="7"/>
      <c r="G146" s="7"/>
      <c r="H146" s="8"/>
      <c r="I146" s="7" t="s">
        <v>152</v>
      </c>
      <c r="J146" s="7"/>
      <c r="K146" s="8"/>
      <c r="L146" s="8"/>
      <c r="M146" s="8"/>
      <c r="N146" s="8"/>
    </row>
    <row r="147" spans="3:14" x14ac:dyDescent="0.25">
      <c r="C147" s="89" t="s">
        <v>67</v>
      </c>
      <c r="D147" s="89"/>
      <c r="E147" s="7"/>
      <c r="F147" s="7"/>
      <c r="G147" s="7"/>
      <c r="H147" s="8"/>
      <c r="I147" s="7" t="s">
        <v>102</v>
      </c>
      <c r="J147" s="7"/>
      <c r="K147" s="8"/>
      <c r="L147" s="8"/>
      <c r="M147" s="8"/>
      <c r="N147" s="8"/>
    </row>
  </sheetData>
  <mergeCells count="10">
    <mergeCell ref="B134:I134"/>
    <mergeCell ref="C146:D146"/>
    <mergeCell ref="C147:D147"/>
    <mergeCell ref="B2:P2"/>
    <mergeCell ref="B4:P4"/>
    <mergeCell ref="B5:P5"/>
    <mergeCell ref="B6:P6"/>
    <mergeCell ref="B126:I126"/>
    <mergeCell ref="B133:I133"/>
    <mergeCell ref="B3:P3"/>
  </mergeCells>
  <pageMargins left="0.70866141732283472" right="0.38" top="0.38" bottom="0.74803149606299213" header="0.28999999999999998" footer="0.31496062992125984"/>
  <pageSetup paperSize="5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ANTIGUEDAD DE SALDOS</vt:lpstr>
      <vt:lpstr>'ANTIGUEDAD DE SALDOS'!Área_de_impresión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2024-01-16T13:46:45Z</dcterms:modified>
</cp:coreProperties>
</file>