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CUENTAS POR PAGAR ENE. 2018" sheetId="11" r:id="rId1"/>
  </sheets>
  <calcPr calcId="145621"/>
</workbook>
</file>

<file path=xl/calcChain.xml><?xml version="1.0" encoding="utf-8"?>
<calcChain xmlns="http://schemas.openxmlformats.org/spreadsheetml/2006/main">
  <c r="D48" i="11" l="1"/>
  <c r="D52" i="11" l="1"/>
  <c r="D92" i="11"/>
  <c r="D57" i="11"/>
  <c r="D43" i="11"/>
  <c r="B302" i="11"/>
  <c r="B311" i="11" s="1"/>
  <c r="B291" i="11"/>
  <c r="B310" i="11" s="1"/>
  <c r="D241" i="11"/>
  <c r="B312" i="11" s="1"/>
  <c r="G170" i="11"/>
  <c r="F170" i="11"/>
  <c r="E170" i="11"/>
  <c r="D170" i="11"/>
  <c r="C170" i="11"/>
  <c r="D126" i="11"/>
  <c r="D108" i="11"/>
  <c r="D103" i="11"/>
  <c r="D88" i="11"/>
  <c r="D83" i="11"/>
  <c r="D73" i="11"/>
  <c r="D64" i="11"/>
  <c r="D38" i="11"/>
  <c r="D21" i="11"/>
  <c r="D115" i="11" l="1"/>
  <c r="C249" i="11" s="1"/>
  <c r="G172" i="11"/>
  <c r="B315" i="11"/>
  <c r="B322" i="11" l="1"/>
  <c r="D242" i="11"/>
  <c r="C248" i="11"/>
  <c r="C250" i="11" s="1"/>
  <c r="B323" i="11" l="1"/>
  <c r="B325" i="11"/>
</calcChain>
</file>

<file path=xl/sharedStrings.xml><?xml version="1.0" encoding="utf-8"?>
<sst xmlns="http://schemas.openxmlformats.org/spreadsheetml/2006/main" count="592" uniqueCount="293">
  <si>
    <t>DEPARTAMENTO DE CONTABILIDAD</t>
  </si>
  <si>
    <t>CUENTAS POR PAGAR PROVEEDORES</t>
  </si>
  <si>
    <t>DOC. NO.</t>
  </si>
  <si>
    <t>PROVEEDOR</t>
  </si>
  <si>
    <t>CONCEPTO</t>
  </si>
  <si>
    <t>VALOR</t>
  </si>
  <si>
    <t>F. FAT.</t>
  </si>
  <si>
    <t>C. PAGO</t>
  </si>
  <si>
    <t>AO10010011500000102</t>
  </si>
  <si>
    <t>AMPLIFIC. MON</t>
  </si>
  <si>
    <t>ALQ. EQ. SON.</t>
  </si>
  <si>
    <t>30 DIAS</t>
  </si>
  <si>
    <t>AYUNTAMIENTO</t>
  </si>
  <si>
    <t>BANCO CENTRAL</t>
  </si>
  <si>
    <t>PARQUEO</t>
  </si>
  <si>
    <t>A010010011500000417</t>
  </si>
  <si>
    <t>BAUTISTA COMERCIAL</t>
  </si>
  <si>
    <t>MAT.ELECT/FERET</t>
  </si>
  <si>
    <t>AO10010011500000379</t>
  </si>
  <si>
    <t>CARIBE SERV. INFORM.</t>
  </si>
  <si>
    <t>PUBLICIDAD</t>
  </si>
  <si>
    <t>AO10010011500000398</t>
  </si>
  <si>
    <t>AO10010011500000439</t>
  </si>
  <si>
    <t>AO10010011500000459</t>
  </si>
  <si>
    <t>AO10010011500000478</t>
  </si>
  <si>
    <t>AO10010011500000498</t>
  </si>
  <si>
    <t>AO10010011500000539</t>
  </si>
  <si>
    <t>AO10010011500000559</t>
  </si>
  <si>
    <t>AO10010011500000621</t>
  </si>
  <si>
    <t>AO10010011500000623</t>
  </si>
  <si>
    <t>AO10010011500000680</t>
  </si>
  <si>
    <t>AO10010011500000820</t>
  </si>
  <si>
    <t>AO10010011500000861</t>
  </si>
  <si>
    <t>AO10010011500000940</t>
  </si>
  <si>
    <t>AO10010011500000948</t>
  </si>
  <si>
    <t>AO10010011500001008</t>
  </si>
  <si>
    <t>CAASD</t>
  </si>
  <si>
    <t>A010010011500000543</t>
  </si>
  <si>
    <t>ENERGIA ELECTRICA</t>
  </si>
  <si>
    <t xml:space="preserve">30 DIAS </t>
  </si>
  <si>
    <t>GTG INDUSTRIAL</t>
  </si>
  <si>
    <t>AO10010011500000017</t>
  </si>
  <si>
    <t>INSERT, SRL</t>
  </si>
  <si>
    <t xml:space="preserve"> 24/1/12</t>
  </si>
  <si>
    <t>AO10010011500000018</t>
  </si>
  <si>
    <t>AO10010011500000019</t>
  </si>
  <si>
    <t>AO10010011500000020</t>
  </si>
  <si>
    <t>AO10010011500000021</t>
  </si>
  <si>
    <t>AO10010011500000026</t>
  </si>
  <si>
    <t>AO10010011500000027</t>
  </si>
  <si>
    <t>AO10010011500000029</t>
  </si>
  <si>
    <t>AO10010011500004274</t>
  </si>
  <si>
    <t>IMPRESEL</t>
  </si>
  <si>
    <t>MAT. GASTAB.</t>
  </si>
  <si>
    <t>AO10010011500000089</t>
  </si>
  <si>
    <t xml:space="preserve">RICARDO VEGA </t>
  </si>
  <si>
    <t>AO10010011500000090</t>
  </si>
  <si>
    <t>AO10010011500000094</t>
  </si>
  <si>
    <t>AO10010011500000095</t>
  </si>
  <si>
    <t>AO10010011500000096</t>
  </si>
  <si>
    <t>AO10010011500000097</t>
  </si>
  <si>
    <t>AO10010011500000126</t>
  </si>
  <si>
    <t>SERVICENTRO V. &amp; T.</t>
  </si>
  <si>
    <t>SERV. MECAN.</t>
  </si>
  <si>
    <t>AO10010011500000125</t>
  </si>
  <si>
    <t>AO10010011500000124</t>
  </si>
  <si>
    <t>DED. SDA-1319</t>
  </si>
  <si>
    <t>DEDUCTIBLE</t>
  </si>
  <si>
    <t>SENASA</t>
  </si>
  <si>
    <t>SALUD</t>
  </si>
  <si>
    <t>CONTADO</t>
  </si>
  <si>
    <t>SEGURO DE SALUD</t>
  </si>
  <si>
    <t>AO10010031500020658</t>
  </si>
  <si>
    <t>SEG. BANRESERVAS</t>
  </si>
  <si>
    <t>POL. DE SEG.</t>
  </si>
  <si>
    <t>AO10010031500203141</t>
  </si>
  <si>
    <t>AO10010031500021510</t>
  </si>
  <si>
    <t>AO10010031500022361</t>
  </si>
  <si>
    <t>AO70010051500000628</t>
  </si>
  <si>
    <t>TRICOM, S.A.</t>
  </si>
  <si>
    <t>SERV. TELEF.</t>
  </si>
  <si>
    <t>LITIGIO</t>
  </si>
  <si>
    <t>CONTRATO  01090/2009</t>
  </si>
  <si>
    <t>TECKNOWLOGIC DOM.</t>
  </si>
  <si>
    <t>SOP. TECN.</t>
  </si>
  <si>
    <t>CONTRATO</t>
  </si>
  <si>
    <t>O/D 29/014</t>
  </si>
  <si>
    <t>NEO TECKNOWLOGIC DOM.</t>
  </si>
  <si>
    <t>TOTAL PROVEDORES</t>
  </si>
  <si>
    <t>RELACION ANEXA</t>
  </si>
  <si>
    <t>REFERENCIA</t>
  </si>
  <si>
    <t>NOTARS.,  LEGS.,  INDEMNIZACIONES &amp; VACS.</t>
  </si>
  <si>
    <t>FECHA</t>
  </si>
  <si>
    <t>NOTARIZACION</t>
  </si>
  <si>
    <t>LEY 4108</t>
  </si>
  <si>
    <t>INDEMN. &amp; VACS.</t>
  </si>
  <si>
    <t>EX-EMPLEADOS</t>
  </si>
  <si>
    <t>VARIAS</t>
  </si>
  <si>
    <t>TOTAL NOTS., LEGS.,  INDEMN. &amp; VACS.</t>
  </si>
  <si>
    <t>DIRECCION GENERAL DE BIENES NACIONALES</t>
  </si>
  <si>
    <t>CUENTAS POR PAGAR POR ANTIGUEDAD DE SALDOS</t>
  </si>
  <si>
    <t xml:space="preserve">DE 0 A 30 </t>
  </si>
  <si>
    <t xml:space="preserve">DE 30 A 60 </t>
  </si>
  <si>
    <t>DE 60 A 90</t>
  </si>
  <si>
    <t>DE 90 A 120</t>
  </si>
  <si>
    <t>MAS DE 120</t>
  </si>
  <si>
    <t>AMPLIFICADORES MON</t>
  </si>
  <si>
    <t>MAT.ELECT./FERRET.</t>
  </si>
  <si>
    <t>CARIBE SERV. DE INFORM.</t>
  </si>
  <si>
    <t>CONECT.</t>
  </si>
  <si>
    <t>PUBLIC.</t>
  </si>
  <si>
    <t>R. VEGA -NOCHE A NOCHE</t>
  </si>
  <si>
    <t>REPAR.</t>
  </si>
  <si>
    <t>SEGUROS</t>
  </si>
  <si>
    <t>SEGUROS BANRESERVAS</t>
  </si>
  <si>
    <t>SUM.</t>
  </si>
  <si>
    <t>NEO TECKNOWLOGIC</t>
  </si>
  <si>
    <t>SOP. TEC.</t>
  </si>
  <si>
    <t>SERV. TEL.</t>
  </si>
  <si>
    <t>INDEMNIZAC.</t>
  </si>
  <si>
    <t>DEVOLUCIONES</t>
  </si>
  <si>
    <t>COMPRA DE TERR.</t>
  </si>
  <si>
    <t xml:space="preserve">         </t>
  </si>
  <si>
    <t>TOTALES</t>
  </si>
  <si>
    <t>TOTAL GEN.</t>
  </si>
  <si>
    <t>CUENTAS POR PAGAR DEVOLUCIONES</t>
  </si>
  <si>
    <t>No.</t>
  </si>
  <si>
    <t>NOMBRE</t>
  </si>
  <si>
    <t>ALT. RAMIREZ - RAUL VALENZUELA</t>
  </si>
  <si>
    <t xml:space="preserve">ANGELA  M. ARIAS RIVERA  </t>
  </si>
  <si>
    <t>ANTONIA RAFAELA RIVAS SOTO</t>
  </si>
  <si>
    <t>ANTONIO VALENTIN JÁCQUEZ LÓPEZ</t>
  </si>
  <si>
    <t>BENJAMIN DE LA ROSA VALDEZ</t>
  </si>
  <si>
    <t>BELARMINIO TUERO REYES</t>
  </si>
  <si>
    <t>COCCO RESORT, C. POR A.</t>
  </si>
  <si>
    <t>CRISTINA NIEWKRE DIAZ</t>
  </si>
  <si>
    <t xml:space="preserve">DULCE M. THEN POLANCO  </t>
  </si>
  <si>
    <t>EDDY DE JESUS GERMOSEN</t>
  </si>
  <si>
    <t>ELSA ALTAGRACIA CRUZ NUÑEZ</t>
  </si>
  <si>
    <t>ELOISA SOLANO DE INIRIO</t>
  </si>
  <si>
    <t>FAUSTO E. SEVERINO FORNET</t>
  </si>
  <si>
    <t>FABIO FEDERICO CASTRO MARTINEZ</t>
  </si>
  <si>
    <t>FELICIA OVALLE MEJIA</t>
  </si>
  <si>
    <t>FRANCISCO GARCIA LEONARDO</t>
  </si>
  <si>
    <t>GRISELA M. VARGAS R.</t>
  </si>
  <si>
    <t xml:space="preserve">GREGORY TORRES / ANA CARVAJAL </t>
  </si>
  <si>
    <t>HUGO ALBERTO JIMENEZ</t>
  </si>
  <si>
    <t>JAVIER A. PICHARDO LIRIANO</t>
  </si>
  <si>
    <r>
      <t>JOSE</t>
    </r>
    <r>
      <rPr>
        <b/>
        <sz val="8"/>
        <color rgb="FFFF0000"/>
        <rFont val="Arial"/>
        <family val="2"/>
      </rPr>
      <t xml:space="preserve"> Alejandro</t>
    </r>
    <r>
      <rPr>
        <b/>
        <sz val="8"/>
        <rFont val="Arial"/>
        <family val="2"/>
      </rPr>
      <t xml:space="preserve"> NOBLE JIMENEZ</t>
    </r>
  </si>
  <si>
    <r>
      <t xml:space="preserve">JOSE </t>
    </r>
    <r>
      <rPr>
        <b/>
        <sz val="8"/>
        <color rgb="FFFF0000"/>
        <rFont val="Arial"/>
        <family val="2"/>
      </rPr>
      <t>Amauris</t>
    </r>
    <r>
      <rPr>
        <b/>
        <sz val="8"/>
        <rFont val="Arial"/>
        <family val="2"/>
      </rPr>
      <t xml:space="preserve"> NOBLE JIMENEZ</t>
    </r>
  </si>
  <si>
    <t>JOSE REDONDA GONZALEZ</t>
  </si>
  <si>
    <t>JOSE RAFAEL LOPEZ SANTANA</t>
  </si>
  <si>
    <t>JOSEFA A. ALVARADO VICENTE</t>
  </si>
  <si>
    <t xml:space="preserve">JUAN BRITO                                             </t>
  </si>
  <si>
    <t>JULIA A. MANCEBO Vda. HERAZME</t>
  </si>
  <si>
    <t>JULIO C. ALMONTE DE LOS SANTOS</t>
  </si>
  <si>
    <t>MAXIMA M. DE LA ROSA SERRANO</t>
  </si>
  <si>
    <t>MERCEDES GARCIA HERNANDEZ B.</t>
  </si>
  <si>
    <t>MIGUEL COLLADO JUMELLES</t>
  </si>
  <si>
    <t>LEO ROBERTO  CABASSA</t>
  </si>
  <si>
    <t>NATIVIDAD ALEJO LUCIANO</t>
  </si>
  <si>
    <t>PEDRO ANT. FRIAS L.</t>
  </si>
  <si>
    <t>PRIAMO BATISTA/HILDA GONZALEZ</t>
  </si>
  <si>
    <t>RAMON VINICIO QUEZADA Q.</t>
  </si>
  <si>
    <t>WEI WU Y SU YING WU</t>
  </si>
  <si>
    <t>RAYMUNDO MENA</t>
  </si>
  <si>
    <t>YOLANDA M. CHEA PUJOLS</t>
  </si>
  <si>
    <t>JOSE MIGUEL PICHARDO</t>
  </si>
  <si>
    <t>CARLOS RUBEN LIRIANO ABREU</t>
  </si>
  <si>
    <t>ROSA D. BRETON E.</t>
  </si>
  <si>
    <t>SALVADOR E. ROSA D./ ANA JOGA</t>
  </si>
  <si>
    <t>YGNACIO DE Js. MARTINEZ GARCIA</t>
  </si>
  <si>
    <t xml:space="preserve"> TOMAS DE LA ROSA PASTRANIO</t>
  </si>
  <si>
    <t>TERESA MOREL DURAN</t>
  </si>
  <si>
    <t>INVERSIONES PHIMARA</t>
  </si>
  <si>
    <t>TOTAL DEVOLUCIONES</t>
  </si>
  <si>
    <t>TOTAL CUENTA POR PAGAR</t>
  </si>
  <si>
    <t>INSERT, SRL         (PUBLICIDAD)</t>
  </si>
  <si>
    <t>RICARDO VEGA PEGUERO</t>
  </si>
  <si>
    <t xml:space="preserve">SEGUROS BANRESERVAS  </t>
  </si>
  <si>
    <t xml:space="preserve">SERVICENTRO V. &amp; T., C. POR A.         </t>
  </si>
  <si>
    <t>TEKNOWLOGIC DOMINICANA</t>
  </si>
  <si>
    <t>TRICOM, S.A.      (LITIGIO)</t>
  </si>
  <si>
    <t>TOTAL</t>
  </si>
  <si>
    <t>CUENTAS POR PAGAR NOTARIZ. E INDEMNIZACIONES</t>
  </si>
  <si>
    <t>INDEMNIZACIONES Y VACACIONES</t>
  </si>
  <si>
    <t>PROVEEDORES</t>
  </si>
  <si>
    <t>NOTARIZADORES</t>
  </si>
  <si>
    <t>TOTAL GENERAL</t>
  </si>
  <si>
    <t>DIFERENCIA</t>
  </si>
  <si>
    <t>PAGADOS</t>
  </si>
  <si>
    <t>NUEVOS CREDITOS</t>
  </si>
  <si>
    <t>Revisado:     Lic. Erasmo E. Garcia</t>
  </si>
  <si>
    <t>Auxiliar de Contabilidad</t>
  </si>
  <si>
    <t>Enc. Contabilidad</t>
  </si>
  <si>
    <t xml:space="preserve">CARIBE SERVICIOS DE INF.       </t>
  </si>
  <si>
    <t>CUADRE</t>
  </si>
  <si>
    <t xml:space="preserve">     DEPARTAMENTO DE CONTABILIDAD</t>
  </si>
  <si>
    <t xml:space="preserve">      CUENTAS POR PAGAR PROVEEDORES </t>
  </si>
  <si>
    <t>EDENORTE</t>
  </si>
  <si>
    <t>ALMUERZO</t>
  </si>
  <si>
    <t>CODETEL</t>
  </si>
  <si>
    <t>SERV/TELEFONICO</t>
  </si>
  <si>
    <t xml:space="preserve"> </t>
  </si>
  <si>
    <t xml:space="preserve">JUAN DE Js. GONZALEZ                        </t>
  </si>
  <si>
    <t>SEGURO DE VIDA</t>
  </si>
  <si>
    <t>MBE COMUNICACIONES</t>
  </si>
  <si>
    <t>EDESUR</t>
  </si>
  <si>
    <t>TOTAL LEGALIZACIONES</t>
  </si>
  <si>
    <t>BARBARA MIBELIS LIRANZO BUENO</t>
  </si>
  <si>
    <t>EDEESTE</t>
  </si>
  <si>
    <t xml:space="preserve">SERVICIO DE AGUA </t>
  </si>
  <si>
    <t>INGELCISA</t>
  </si>
  <si>
    <t>MANT. PLANTA ELECTRICA</t>
  </si>
  <si>
    <t>CARLOS VINICIO FERNANDEZ V.</t>
  </si>
  <si>
    <t>BOTELLONES DE AGUA</t>
  </si>
  <si>
    <t>HECHO EN CASA</t>
  </si>
  <si>
    <t>EUTAQUIO HOGANDO</t>
  </si>
  <si>
    <t>A010020011500001071</t>
  </si>
  <si>
    <t>A020010011500148433</t>
  </si>
  <si>
    <t>A020010011500148434</t>
  </si>
  <si>
    <t>A010010011500000083</t>
  </si>
  <si>
    <t>MAGI GRAPHIC IMPRESOS</t>
  </si>
  <si>
    <t>IMPRESOS</t>
  </si>
  <si>
    <t>A010010011500004654</t>
  </si>
  <si>
    <t>A010010011500004657</t>
  </si>
  <si>
    <t>A010020011500001159</t>
  </si>
  <si>
    <t>SEGURO FAMILIAR DE SALUD</t>
  </si>
  <si>
    <t>SERVICIO TELEFONICO</t>
  </si>
  <si>
    <t>FIOR D ALIZA MEJIA TIVERA</t>
  </si>
  <si>
    <t>ALTAGRACIA MARIA FELIZ DIAZ</t>
  </si>
  <si>
    <t>VEHICULOS</t>
  </si>
  <si>
    <t>SEGUROS BANRESERVASVEHICULOS</t>
  </si>
  <si>
    <t>SEGURO BANRESERVAS VEHICULOS</t>
  </si>
  <si>
    <t>FIOR D ALIZA MEJIA RIVERA</t>
  </si>
  <si>
    <t>ALTAGRACIA M FELIS DIAZ</t>
  </si>
  <si>
    <t>A010010011500000171</t>
  </si>
  <si>
    <t>P010010011502708010</t>
  </si>
  <si>
    <t>ALTAGRACIA M. FELIZ DIAZ</t>
  </si>
  <si>
    <t>A010010011500752134</t>
  </si>
  <si>
    <t>ENERGIA/ELECTRICA</t>
  </si>
  <si>
    <t>A020010011500464899</t>
  </si>
  <si>
    <t>A010010011501950178</t>
  </si>
  <si>
    <t>A020010011500313914</t>
  </si>
  <si>
    <t>A010010031500053659</t>
  </si>
  <si>
    <t>SEG.BANRESERVAS VEHICULOS</t>
  </si>
  <si>
    <t>SEGUROS DE VEHICULOS</t>
  </si>
  <si>
    <t>A010010031500053795</t>
  </si>
  <si>
    <t>A010010031500053893</t>
  </si>
  <si>
    <t>A010010031500055910</t>
  </si>
  <si>
    <t>A010010031500056075</t>
  </si>
  <si>
    <t>A010010031500056330</t>
  </si>
  <si>
    <t>NC 378-2017</t>
  </si>
  <si>
    <t>8/8 AL 8/10/17</t>
  </si>
  <si>
    <t>A010010011500004663</t>
  </si>
  <si>
    <t>A010010011500004664</t>
  </si>
  <si>
    <t>VARIOS</t>
  </si>
  <si>
    <t>VIATICOS</t>
  </si>
  <si>
    <t>AYUNTAMMIENTO</t>
  </si>
  <si>
    <t>SERV/AGUA</t>
  </si>
  <si>
    <t>A0200100115000020833</t>
  </si>
  <si>
    <t>A010010031500055629</t>
  </si>
  <si>
    <t>A010010011500000439</t>
  </si>
  <si>
    <t>EXTINTORES DEL CARIBE</t>
  </si>
  <si>
    <t>RECARDA DE EXTINTORES</t>
  </si>
  <si>
    <t>EXTENTORES DEL CARIBE</t>
  </si>
  <si>
    <t>RECARGA DE EXTINTORES</t>
  </si>
  <si>
    <t xml:space="preserve">               </t>
  </si>
  <si>
    <t>AL 31 DE ENERO 2018</t>
  </si>
  <si>
    <t>DEL 01 AL 31 DE ENERO 2018</t>
  </si>
  <si>
    <t>CUENTAS POR PAGAR -CONSOLIDADO DE ENERO 2018</t>
  </si>
  <si>
    <t>CUENTAS POR PAGAR MOVIMIENTOS DE ENERO 2018</t>
  </si>
  <si>
    <t>A020010011500149761</t>
  </si>
  <si>
    <t>A020010011500149760</t>
  </si>
  <si>
    <t>A010010011500657000</t>
  </si>
  <si>
    <t>A010010011500656769</t>
  </si>
  <si>
    <t>A010010011500656518</t>
  </si>
  <si>
    <t>A010010011500656714</t>
  </si>
  <si>
    <t>A010010031500056708</t>
  </si>
  <si>
    <t>SEGURO BANRESERVAS VIDA</t>
  </si>
  <si>
    <t>SEGUROS BANRESERVAS VIDA</t>
  </si>
  <si>
    <t>A020010011500002715</t>
  </si>
  <si>
    <t>SEGUROS HUMANOS</t>
  </si>
  <si>
    <t>SEGURO HUMANOS</t>
  </si>
  <si>
    <t>SEURO DE SALUD</t>
  </si>
  <si>
    <t>A010010011500002400</t>
  </si>
  <si>
    <t>A010020011500001220</t>
  </si>
  <si>
    <t>A020010011500469187</t>
  </si>
  <si>
    <t>BALANCE DICIEMBRE2017</t>
  </si>
  <si>
    <t>BALANCE DE ENERO 2018</t>
  </si>
  <si>
    <t>A010010011501961922</t>
  </si>
  <si>
    <t>A020010011500315119</t>
  </si>
  <si>
    <t>Preparado:   Licda. Ana Lugo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</si>
</sst>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mm/dd/yyyy;@"/>
    <numFmt numFmtId="167" formatCode="dd/mm/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name val="Arial"/>
      <family val="2"/>
    </font>
    <font>
      <b/>
      <sz val="8"/>
      <color rgb="FFFF0000"/>
      <name val="Arial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9"/>
      <name val="Arial"/>
      <family val="2"/>
    </font>
    <font>
      <b/>
      <sz val="8"/>
      <name val="Calibri"/>
      <family val="2"/>
    </font>
    <font>
      <b/>
      <i/>
      <sz val="9"/>
      <color rgb="FFFF0000"/>
      <name val="Arial"/>
      <family val="2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4" fillId="0" borderId="0" xfId="2" applyFont="1" applyFill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6" fillId="0" borderId="0" xfId="0" applyFont="1"/>
    <xf numFmtId="43" fontId="0" fillId="0" borderId="0" xfId="0" applyNumberFormat="1"/>
    <xf numFmtId="0" fontId="6" fillId="0" borderId="0" xfId="0" applyFont="1" applyBorder="1"/>
    <xf numFmtId="0" fontId="2" fillId="0" borderId="0" xfId="0" applyFont="1" applyBorder="1"/>
    <xf numFmtId="43" fontId="2" fillId="0" borderId="0" xfId="0" applyNumberFormat="1" applyFont="1"/>
    <xf numFmtId="165" fontId="3" fillId="0" borderId="0" xfId="4" applyFont="1" applyFill="1" applyBorder="1" applyAlignment="1">
      <alignment horizontal="center"/>
    </xf>
    <xf numFmtId="0" fontId="11" fillId="0" borderId="0" xfId="3" applyFont="1" applyFill="1" applyBorder="1" applyAlignment="1">
      <alignment horizontal="left"/>
    </xf>
    <xf numFmtId="0" fontId="0" fillId="3" borderId="0" xfId="0" applyFill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43" fontId="13" fillId="0" borderId="0" xfId="0" applyNumberFormat="1" applyFont="1"/>
    <xf numFmtId="0" fontId="14" fillId="2" borderId="4" xfId="0" applyFont="1" applyFill="1" applyBorder="1"/>
    <xf numFmtId="0" fontId="14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10" fillId="0" borderId="4" xfId="2" applyFont="1" applyFill="1" applyBorder="1"/>
    <xf numFmtId="165" fontId="9" fillId="0" borderId="4" xfId="5" applyFont="1" applyFill="1" applyBorder="1" applyAlignment="1">
      <alignment horizontal="right"/>
    </xf>
    <xf numFmtId="167" fontId="7" fillId="0" borderId="4" xfId="0" applyNumberFormat="1" applyFont="1" applyBorder="1" applyAlignment="1">
      <alignment horizontal="center"/>
    </xf>
    <xf numFmtId="165" fontId="9" fillId="0" borderId="4" xfId="5" applyFont="1" applyFill="1" applyBorder="1"/>
    <xf numFmtId="0" fontId="17" fillId="0" borderId="0" xfId="0" applyFont="1"/>
    <xf numFmtId="0" fontId="18" fillId="0" borderId="0" xfId="0" applyFont="1"/>
    <xf numFmtId="0" fontId="8" fillId="0" borderId="0" xfId="0" applyFont="1"/>
    <xf numFmtId="0" fontId="8" fillId="0" borderId="4" xfId="0" applyFont="1" applyBorder="1"/>
    <xf numFmtId="0" fontId="12" fillId="0" borderId="4" xfId="0" applyFont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165" fontId="9" fillId="0" borderId="4" xfId="2" applyNumberFormat="1" applyFont="1" applyFill="1" applyBorder="1"/>
    <xf numFmtId="0" fontId="12" fillId="0" borderId="7" xfId="0" applyFont="1" applyBorder="1" applyAlignment="1">
      <alignment horizontal="center"/>
    </xf>
    <xf numFmtId="0" fontId="9" fillId="0" borderId="16" xfId="2" applyFont="1" applyFill="1" applyBorder="1" applyAlignment="1">
      <alignment horizontal="left"/>
    </xf>
    <xf numFmtId="165" fontId="7" fillId="0" borderId="21" xfId="0" applyNumberFormat="1" applyFont="1" applyFill="1" applyBorder="1"/>
    <xf numFmtId="0" fontId="8" fillId="0" borderId="0" xfId="0" applyFont="1" applyBorder="1"/>
    <xf numFmtId="0" fontId="12" fillId="0" borderId="0" xfId="0" applyFont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165" fontId="7" fillId="0" borderId="0" xfId="0" applyNumberFormat="1" applyFont="1" applyFill="1" applyBorder="1"/>
    <xf numFmtId="165" fontId="12" fillId="0" borderId="0" xfId="1" applyFont="1"/>
    <xf numFmtId="165" fontId="9" fillId="0" borderId="0" xfId="5" applyFont="1" applyFill="1" applyBorder="1" applyAlignment="1">
      <alignment horizontal="right"/>
    </xf>
    <xf numFmtId="0" fontId="9" fillId="0" borderId="0" xfId="2" applyFont="1" applyFill="1" applyBorder="1" applyAlignment="1"/>
    <xf numFmtId="0" fontId="9" fillId="0" borderId="35" xfId="2" applyFont="1" applyFill="1" applyBorder="1" applyAlignment="1">
      <alignment horizontal="left"/>
    </xf>
    <xf numFmtId="165" fontId="9" fillId="0" borderId="21" xfId="5" applyFont="1" applyFill="1" applyBorder="1" applyAlignment="1">
      <alignment horizontal="right"/>
    </xf>
    <xf numFmtId="165" fontId="9" fillId="0" borderId="0" xfId="2" applyNumberFormat="1" applyFont="1" applyFill="1" applyBorder="1"/>
    <xf numFmtId="165" fontId="7" fillId="0" borderId="0" xfId="2" applyNumberFormat="1" applyFont="1" applyFill="1" applyBorder="1"/>
    <xf numFmtId="0" fontId="9" fillId="0" borderId="0" xfId="2" applyFont="1" applyBorder="1" applyAlignment="1"/>
    <xf numFmtId="0" fontId="9" fillId="0" borderId="12" xfId="2" applyFont="1" applyFill="1" applyBorder="1" applyAlignment="1">
      <alignment horizontal="left"/>
    </xf>
    <xf numFmtId="0" fontId="9" fillId="0" borderId="12" xfId="2" applyFont="1" applyFill="1" applyBorder="1" applyAlignment="1"/>
    <xf numFmtId="43" fontId="9" fillId="0" borderId="14" xfId="2" applyNumberFormat="1" applyFont="1" applyFill="1" applyBorder="1"/>
    <xf numFmtId="0" fontId="9" fillId="0" borderId="35" xfId="2" applyFont="1" applyFill="1" applyBorder="1" applyAlignment="1"/>
    <xf numFmtId="43" fontId="9" fillId="0" borderId="36" xfId="2" applyNumberFormat="1" applyFont="1" applyFill="1" applyBorder="1"/>
    <xf numFmtId="165" fontId="9" fillId="0" borderId="21" xfId="2" applyNumberFormat="1" applyFont="1" applyFill="1" applyBorder="1"/>
    <xf numFmtId="0" fontId="9" fillId="0" borderId="37" xfId="2" applyFont="1" applyFill="1" applyBorder="1" applyAlignment="1">
      <alignment horizontal="center"/>
    </xf>
    <xf numFmtId="0" fontId="19" fillId="0" borderId="0" xfId="2" applyFont="1" applyFill="1"/>
    <xf numFmtId="0" fontId="9" fillId="0" borderId="12" xfId="2" applyFont="1" applyFill="1" applyBorder="1"/>
    <xf numFmtId="165" fontId="9" fillId="0" borderId="14" xfId="1" applyFont="1" applyFill="1" applyBorder="1"/>
    <xf numFmtId="0" fontId="9" fillId="0" borderId="37" xfId="2" applyFont="1" applyFill="1" applyBorder="1"/>
    <xf numFmtId="4" fontId="9" fillId="0" borderId="21" xfId="2" applyNumberFormat="1" applyFont="1" applyFill="1" applyBorder="1"/>
    <xf numFmtId="0" fontId="15" fillId="0" borderId="0" xfId="2" applyFont="1" applyFill="1" applyBorder="1" applyAlignment="1">
      <alignment horizontal="center"/>
    </xf>
    <xf numFmtId="0" fontId="15" fillId="0" borderId="0" xfId="3" applyFont="1" applyBorder="1" applyAlignment="1">
      <alignment horizontal="center"/>
    </xf>
    <xf numFmtId="165" fontId="9" fillId="0" borderId="21" xfId="1" applyFont="1" applyFill="1" applyBorder="1" applyAlignment="1">
      <alignment horizontal="right"/>
    </xf>
    <xf numFmtId="0" fontId="20" fillId="3" borderId="0" xfId="3" applyFont="1" applyFill="1" applyBorder="1" applyAlignment="1">
      <alignment horizontal="left"/>
    </xf>
    <xf numFmtId="0" fontId="22" fillId="0" borderId="0" xfId="0" applyFont="1" applyBorder="1" applyAlignment="1">
      <alignment horizontal="center"/>
    </xf>
    <xf numFmtId="165" fontId="22" fillId="3" borderId="0" xfId="1" applyFont="1" applyFill="1" applyBorder="1"/>
    <xf numFmtId="4" fontId="23" fillId="4" borderId="0" xfId="4" applyNumberFormat="1" applyFont="1" applyFill="1" applyBorder="1" applyAlignment="1">
      <alignment horizontal="right"/>
    </xf>
    <xf numFmtId="165" fontId="23" fillId="4" borderId="0" xfId="1" applyFont="1" applyFill="1" applyBorder="1" applyAlignment="1">
      <alignment horizontal="right"/>
    </xf>
    <xf numFmtId="165" fontId="23" fillId="0" borderId="0" xfId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18" fillId="0" borderId="0" xfId="0" applyFont="1" applyFill="1"/>
    <xf numFmtId="0" fontId="26" fillId="5" borderId="10" xfId="2" applyFont="1" applyFill="1" applyBorder="1" applyAlignment="1">
      <alignment horizontal="center"/>
    </xf>
    <xf numFmtId="0" fontId="26" fillId="5" borderId="11" xfId="2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0" fillId="0" borderId="0" xfId="0" applyFill="1"/>
    <xf numFmtId="0" fontId="6" fillId="0" borderId="0" xfId="0" applyFont="1" applyFill="1" applyBorder="1"/>
    <xf numFmtId="0" fontId="6" fillId="3" borderId="0" xfId="0" applyFont="1" applyFill="1" applyBorder="1"/>
    <xf numFmtId="0" fontId="3" fillId="3" borderId="0" xfId="3" applyFont="1" applyFill="1" applyBorder="1" applyAlignment="1">
      <alignment horizontal="center"/>
    </xf>
    <xf numFmtId="0" fontId="9" fillId="0" borderId="41" xfId="2" applyFont="1" applyFill="1" applyBorder="1" applyAlignment="1">
      <alignment horizontal="center"/>
    </xf>
    <xf numFmtId="165" fontId="9" fillId="0" borderId="34" xfId="1" applyFont="1" applyFill="1" applyBorder="1" applyAlignment="1">
      <alignment horizontal="right"/>
    </xf>
    <xf numFmtId="0" fontId="9" fillId="0" borderId="38" xfId="2" applyFont="1" applyFill="1" applyBorder="1" applyAlignment="1">
      <alignment horizontal="left"/>
    </xf>
    <xf numFmtId="165" fontId="19" fillId="0" borderId="39" xfId="5" applyFont="1" applyFill="1" applyBorder="1" applyAlignment="1">
      <alignment horizontal="right"/>
    </xf>
    <xf numFmtId="0" fontId="9" fillId="0" borderId="37" xfId="2" applyFont="1" applyFill="1" applyBorder="1" applyAlignment="1">
      <alignment horizontal="left"/>
    </xf>
    <xf numFmtId="165" fontId="9" fillId="0" borderId="33" xfId="5" applyFont="1" applyFill="1" applyBorder="1" applyAlignment="1">
      <alignment horizontal="right"/>
    </xf>
    <xf numFmtId="0" fontId="9" fillId="0" borderId="42" xfId="2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28" fillId="0" borderId="4" xfId="3" applyNumberFormat="1" applyFont="1" applyFill="1" applyBorder="1" applyAlignment="1">
      <alignment horizontal="center"/>
    </xf>
    <xf numFmtId="0" fontId="28" fillId="0" borderId="4" xfId="3" applyFont="1" applyFill="1" applyBorder="1"/>
    <xf numFmtId="165" fontId="23" fillId="0" borderId="4" xfId="4" applyFont="1" applyFill="1" applyBorder="1" applyAlignment="1">
      <alignment horizontal="right"/>
    </xf>
    <xf numFmtId="0" fontId="3" fillId="0" borderId="12" xfId="3" applyFont="1" applyFill="1" applyBorder="1" applyAlignment="1">
      <alignment horizontal="left"/>
    </xf>
    <xf numFmtId="165" fontId="19" fillId="0" borderId="33" xfId="5" applyFont="1" applyFill="1" applyBorder="1" applyAlignment="1">
      <alignment horizontal="right"/>
    </xf>
    <xf numFmtId="0" fontId="27" fillId="0" borderId="0" xfId="0" applyFont="1" applyBorder="1"/>
    <xf numFmtId="0" fontId="27" fillId="0" borderId="0" xfId="0" applyFont="1"/>
    <xf numFmtId="165" fontId="9" fillId="0" borderId="43" xfId="5" applyFont="1" applyFill="1" applyBorder="1" applyAlignment="1">
      <alignment horizontal="right"/>
    </xf>
    <xf numFmtId="165" fontId="8" fillId="0" borderId="0" xfId="1" applyFont="1"/>
    <xf numFmtId="0" fontId="27" fillId="3" borderId="0" xfId="0" applyFont="1" applyFill="1" applyBorder="1"/>
    <xf numFmtId="0" fontId="5" fillId="2" borderId="12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165" fontId="5" fillId="2" borderId="4" xfId="4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0" fontId="3" fillId="0" borderId="4" xfId="3" applyFont="1" applyFill="1" applyBorder="1" applyAlignment="1">
      <alignment horizontal="center"/>
    </xf>
    <xf numFmtId="14" fontId="3" fillId="0" borderId="4" xfId="3" applyNumberFormat="1" applyFont="1" applyFill="1" applyBorder="1" applyAlignment="1">
      <alignment horizontal="center"/>
    </xf>
    <xf numFmtId="14" fontId="3" fillId="0" borderId="14" xfId="3" applyNumberFormat="1" applyFont="1" applyFill="1" applyBorder="1" applyAlignment="1">
      <alignment horizontal="center"/>
    </xf>
    <xf numFmtId="14" fontId="3" fillId="0" borderId="0" xfId="3" applyNumberFormat="1" applyFont="1" applyFill="1" applyBorder="1" applyAlignment="1">
      <alignment horizontal="center"/>
    </xf>
    <xf numFmtId="165" fontId="5" fillId="0" borderId="0" xfId="4" applyFont="1" applyFill="1" applyBorder="1" applyAlignment="1">
      <alignment horizontal="right"/>
    </xf>
    <xf numFmtId="0" fontId="5" fillId="0" borderId="0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5" fillId="0" borderId="7" xfId="3" applyFont="1" applyFill="1" applyBorder="1" applyAlignment="1">
      <alignment horizontal="center"/>
    </xf>
    <xf numFmtId="165" fontId="5" fillId="0" borderId="7" xfId="4" applyFont="1" applyFill="1" applyBorder="1" applyAlignment="1">
      <alignment horizontal="right"/>
    </xf>
    <xf numFmtId="165" fontId="3" fillId="0" borderId="7" xfId="4" applyFont="1" applyFill="1" applyBorder="1" applyAlignment="1">
      <alignment horizontal="center"/>
    </xf>
    <xf numFmtId="165" fontId="3" fillId="0" borderId="8" xfId="4" applyFont="1" applyFill="1" applyBorder="1" applyAlignment="1">
      <alignment horizontal="center"/>
    </xf>
    <xf numFmtId="0" fontId="27" fillId="0" borderId="0" xfId="0" applyFont="1" applyFill="1"/>
    <xf numFmtId="0" fontId="5" fillId="2" borderId="9" xfId="3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165" fontId="5" fillId="2" borderId="9" xfId="4" applyFont="1" applyFill="1" applyBorder="1" applyAlignment="1">
      <alignment horizontal="center"/>
    </xf>
    <xf numFmtId="165" fontId="5" fillId="0" borderId="13" xfId="4" applyFont="1" applyFill="1" applyBorder="1" applyAlignment="1">
      <alignment horizontal="right"/>
    </xf>
    <xf numFmtId="0" fontId="3" fillId="0" borderId="12" xfId="3" applyFont="1" applyFill="1" applyBorder="1" applyAlignment="1">
      <alignment horizontal="center"/>
    </xf>
    <xf numFmtId="165" fontId="5" fillId="0" borderId="4" xfId="4" applyFont="1" applyFill="1" applyBorder="1" applyAlignment="1">
      <alignment horizontal="right"/>
    </xf>
    <xf numFmtId="0" fontId="5" fillId="0" borderId="17" xfId="3" applyFont="1" applyFill="1" applyBorder="1" applyAlignment="1">
      <alignment horizontal="center"/>
    </xf>
    <xf numFmtId="0" fontId="5" fillId="0" borderId="18" xfId="3" applyFont="1" applyFill="1" applyBorder="1" applyAlignment="1">
      <alignment horizontal="center"/>
    </xf>
    <xf numFmtId="0" fontId="5" fillId="0" borderId="19" xfId="3" applyFont="1" applyFill="1" applyBorder="1" applyAlignment="1">
      <alignment horizontal="center"/>
    </xf>
    <xf numFmtId="165" fontId="4" fillId="0" borderId="20" xfId="4" applyFont="1" applyFill="1" applyBorder="1" applyAlignment="1">
      <alignment horizontal="right"/>
    </xf>
    <xf numFmtId="165" fontId="5" fillId="0" borderId="16" xfId="4" applyFont="1" applyFill="1" applyBorder="1" applyAlignment="1">
      <alignment horizontal="right"/>
    </xf>
    <xf numFmtId="165" fontId="3" fillId="0" borderId="21" xfId="4" applyFont="1" applyBorder="1" applyAlignment="1">
      <alignment horizontal="center"/>
    </xf>
    <xf numFmtId="165" fontId="4" fillId="0" borderId="0" xfId="4" applyFont="1" applyFill="1" applyBorder="1" applyAlignment="1">
      <alignment horizontal="right"/>
    </xf>
    <xf numFmtId="165" fontId="3" fillId="0" borderId="0" xfId="4" applyFont="1" applyBorder="1" applyAlignment="1">
      <alignment horizontal="center"/>
    </xf>
    <xf numFmtId="165" fontId="5" fillId="0" borderId="0" xfId="4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29" xfId="3" applyFont="1" applyBorder="1" applyAlignment="1">
      <alignment horizontal="center"/>
    </xf>
    <xf numFmtId="0" fontId="5" fillId="0" borderId="20" xfId="3" applyFont="1" applyBorder="1" applyAlignment="1">
      <alignment horizontal="center"/>
    </xf>
    <xf numFmtId="43" fontId="5" fillId="0" borderId="20" xfId="1" applyNumberFormat="1" applyFont="1" applyFill="1" applyBorder="1" applyAlignment="1">
      <alignment horizontal="center"/>
    </xf>
    <xf numFmtId="43" fontId="5" fillId="0" borderId="30" xfId="1" applyNumberFormat="1" applyFont="1" applyFill="1" applyBorder="1" applyAlignment="1">
      <alignment horizontal="center"/>
    </xf>
    <xf numFmtId="43" fontId="5" fillId="0" borderId="31" xfId="1" applyNumberFormat="1" applyFont="1" applyFill="1" applyBorder="1" applyAlignment="1">
      <alignment horizontal="center"/>
    </xf>
    <xf numFmtId="0" fontId="30" fillId="0" borderId="0" xfId="0" applyFont="1" applyAlignment="1"/>
    <xf numFmtId="43" fontId="30" fillId="0" borderId="0" xfId="0" applyNumberFormat="1" applyFont="1"/>
    <xf numFmtId="0" fontId="30" fillId="0" borderId="0" xfId="0" applyFont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19" fillId="0" borderId="12" xfId="3" applyFont="1" applyFill="1" applyBorder="1" applyAlignment="1">
      <alignment horizontal="left"/>
    </xf>
    <xf numFmtId="0" fontId="19" fillId="0" borderId="4" xfId="3" applyFont="1" applyFill="1" applyBorder="1" applyAlignment="1">
      <alignment horizontal="left"/>
    </xf>
    <xf numFmtId="0" fontId="19" fillId="0" borderId="4" xfId="3" applyFont="1" applyFill="1" applyBorder="1" applyAlignment="1">
      <alignment horizontal="center"/>
    </xf>
    <xf numFmtId="165" fontId="9" fillId="0" borderId="4" xfId="1" applyFont="1" applyFill="1" applyBorder="1" applyAlignment="1">
      <alignment horizontal="center"/>
    </xf>
    <xf numFmtId="14" fontId="19" fillId="0" borderId="4" xfId="3" applyNumberFormat="1" applyFont="1" applyFill="1" applyBorder="1" applyAlignment="1">
      <alignment horizontal="center"/>
    </xf>
    <xf numFmtId="14" fontId="19" fillId="0" borderId="14" xfId="3" applyNumberFormat="1" applyFont="1" applyFill="1" applyBorder="1" applyAlignment="1">
      <alignment horizontal="center"/>
    </xf>
    <xf numFmtId="0" fontId="19" fillId="0" borderId="1" xfId="3" applyFont="1" applyFill="1" applyBorder="1" applyAlignment="1">
      <alignment horizontal="left"/>
    </xf>
    <xf numFmtId="165" fontId="9" fillId="0" borderId="13" xfId="1" applyFont="1" applyFill="1" applyBorder="1" applyAlignment="1">
      <alignment horizontal="center"/>
    </xf>
    <xf numFmtId="14" fontId="19" fillId="0" borderId="15" xfId="3" applyNumberFormat="1" applyFont="1" applyFill="1" applyBorder="1" applyAlignment="1">
      <alignment horizontal="center"/>
    </xf>
    <xf numFmtId="0" fontId="31" fillId="0" borderId="12" xfId="3" applyFont="1" applyFill="1" applyBorder="1" applyAlignment="1">
      <alignment horizontal="left"/>
    </xf>
    <xf numFmtId="0" fontId="31" fillId="0" borderId="1" xfId="3" applyFont="1" applyFill="1" applyBorder="1" applyAlignment="1">
      <alignment horizontal="left"/>
    </xf>
    <xf numFmtId="0" fontId="31" fillId="0" borderId="4" xfId="3" applyFont="1" applyFill="1" applyBorder="1" applyAlignment="1">
      <alignment horizontal="center"/>
    </xf>
    <xf numFmtId="165" fontId="32" fillId="0" borderId="13" xfId="1" applyFont="1" applyFill="1" applyBorder="1" applyAlignment="1">
      <alignment horizontal="center"/>
    </xf>
    <xf numFmtId="14" fontId="31" fillId="0" borderId="15" xfId="3" applyNumberFormat="1" applyFont="1" applyFill="1" applyBorder="1" applyAlignment="1">
      <alignment horizontal="center"/>
    </xf>
    <xf numFmtId="14" fontId="31" fillId="0" borderId="14" xfId="3" applyNumberFormat="1" applyFont="1" applyFill="1" applyBorder="1" applyAlignment="1">
      <alignment horizontal="center"/>
    </xf>
    <xf numFmtId="0" fontId="19" fillId="0" borderId="4" xfId="3" applyFont="1" applyFill="1" applyBorder="1"/>
    <xf numFmtId="165" fontId="19" fillId="0" borderId="4" xfId="1" applyFont="1" applyFill="1" applyBorder="1" applyAlignment="1">
      <alignment horizontal="right"/>
    </xf>
    <xf numFmtId="165" fontId="9" fillId="0" borderId="4" xfId="1" applyFont="1" applyFill="1" applyBorder="1" applyAlignment="1">
      <alignment horizontal="right"/>
    </xf>
    <xf numFmtId="0" fontId="19" fillId="0" borderId="1" xfId="3" applyFont="1" applyFill="1" applyBorder="1"/>
    <xf numFmtId="0" fontId="19" fillId="0" borderId="40" xfId="3" applyFont="1" applyFill="1" applyBorder="1" applyAlignment="1">
      <alignment horizontal="center"/>
    </xf>
    <xf numFmtId="165" fontId="19" fillId="0" borderId="13" xfId="1" applyFont="1" applyFill="1" applyBorder="1" applyAlignment="1">
      <alignment horizontal="right"/>
    </xf>
    <xf numFmtId="14" fontId="19" fillId="0" borderId="2" xfId="3" applyNumberFormat="1" applyFont="1" applyFill="1" applyBorder="1" applyAlignment="1">
      <alignment horizontal="center"/>
    </xf>
    <xf numFmtId="14" fontId="19" fillId="0" borderId="36" xfId="3" applyNumberFormat="1" applyFont="1" applyFill="1" applyBorder="1" applyAlignment="1">
      <alignment horizontal="center"/>
    </xf>
    <xf numFmtId="165" fontId="9" fillId="0" borderId="13" xfId="1" applyFont="1" applyFill="1" applyBorder="1" applyAlignment="1">
      <alignment horizontal="right"/>
    </xf>
    <xf numFmtId="0" fontId="31" fillId="0" borderId="4" xfId="3" applyFont="1" applyFill="1" applyBorder="1"/>
    <xf numFmtId="165" fontId="32" fillId="0" borderId="13" xfId="1" applyFont="1" applyFill="1" applyBorder="1" applyAlignment="1">
      <alignment horizontal="right"/>
    </xf>
    <xf numFmtId="14" fontId="31" fillId="0" borderId="4" xfId="3" applyNumberFormat="1" applyFont="1" applyFill="1" applyBorder="1" applyAlignment="1">
      <alignment horizontal="center"/>
    </xf>
    <xf numFmtId="17" fontId="19" fillId="0" borderId="12" xfId="3" applyNumberFormat="1" applyFont="1" applyFill="1" applyBorder="1" applyAlignment="1">
      <alignment horizontal="left"/>
    </xf>
    <xf numFmtId="0" fontId="19" fillId="0" borderId="12" xfId="0" applyFont="1" applyFill="1" applyBorder="1" applyAlignment="1">
      <alignment horizontal="left"/>
    </xf>
    <xf numFmtId="14" fontId="19" fillId="0" borderId="12" xfId="3" applyNumberFormat="1" applyFont="1" applyFill="1" applyBorder="1" applyAlignment="1">
      <alignment horizontal="left"/>
    </xf>
    <xf numFmtId="165" fontId="9" fillId="3" borderId="4" xfId="1" applyFont="1" applyFill="1" applyBorder="1" applyAlignment="1">
      <alignment horizontal="right"/>
    </xf>
    <xf numFmtId="0" fontId="8" fillId="0" borderId="37" xfId="0" applyFont="1" applyBorder="1"/>
    <xf numFmtId="0" fontId="19" fillId="0" borderId="16" xfId="3" applyFont="1" applyFill="1" applyBorder="1" applyAlignment="1">
      <alignment horizontal="center"/>
    </xf>
    <xf numFmtId="0" fontId="19" fillId="0" borderId="16" xfId="3" applyFont="1" applyFill="1" applyBorder="1"/>
    <xf numFmtId="164" fontId="9" fillId="0" borderId="16" xfId="1" applyNumberFormat="1" applyFont="1" applyFill="1" applyBorder="1" applyAlignment="1">
      <alignment horizontal="right"/>
    </xf>
    <xf numFmtId="165" fontId="9" fillId="3" borderId="16" xfId="1" applyFont="1" applyFill="1" applyBorder="1" applyAlignment="1">
      <alignment horizontal="right"/>
    </xf>
    <xf numFmtId="14" fontId="19" fillId="0" borderId="21" xfId="3" applyNumberFormat="1" applyFont="1" applyFill="1" applyBorder="1" applyAlignment="1">
      <alignment horizontal="center"/>
    </xf>
    <xf numFmtId="165" fontId="9" fillId="0" borderId="39" xfId="1" applyFont="1" applyFill="1" applyBorder="1" applyAlignment="1">
      <alignment horizontal="center"/>
    </xf>
    <xf numFmtId="165" fontId="9" fillId="0" borderId="33" xfId="1" applyFont="1" applyFill="1" applyBorder="1" applyAlignment="1">
      <alignment horizontal="center"/>
    </xf>
    <xf numFmtId="165" fontId="9" fillId="0" borderId="14" xfId="1" applyFont="1" applyFill="1" applyBorder="1" applyAlignment="1">
      <alignment horizontal="center"/>
    </xf>
    <xf numFmtId="165" fontId="9" fillId="0" borderId="14" xfId="1" applyFont="1" applyFill="1" applyBorder="1" applyAlignment="1">
      <alignment horizontal="right"/>
    </xf>
    <xf numFmtId="165" fontId="9" fillId="3" borderId="14" xfId="1" applyFont="1" applyFill="1" applyBorder="1" applyAlignment="1">
      <alignment horizontal="right"/>
    </xf>
    <xf numFmtId="165" fontId="9" fillId="3" borderId="33" xfId="1" applyFont="1" applyFill="1" applyBorder="1" applyAlignment="1">
      <alignment horizontal="right"/>
    </xf>
    <xf numFmtId="0" fontId="9" fillId="3" borderId="12" xfId="2" applyFont="1" applyFill="1" applyBorder="1" applyAlignment="1">
      <alignment horizontal="left"/>
    </xf>
    <xf numFmtId="0" fontId="9" fillId="0" borderId="32" xfId="3" applyFont="1" applyBorder="1" applyAlignment="1">
      <alignment horizontal="left"/>
    </xf>
    <xf numFmtId="0" fontId="9" fillId="0" borderId="13" xfId="3" applyFont="1" applyBorder="1" applyAlignment="1">
      <alignment horizontal="center"/>
    </xf>
    <xf numFmtId="165" fontId="7" fillId="0" borderId="13" xfId="1" applyFont="1" applyFill="1" applyBorder="1"/>
    <xf numFmtId="0" fontId="9" fillId="3" borderId="25" xfId="3" applyFont="1" applyFill="1" applyBorder="1" applyAlignment="1">
      <alignment horizontal="left"/>
    </xf>
    <xf numFmtId="0" fontId="9" fillId="0" borderId="4" xfId="3" applyFont="1" applyBorder="1" applyAlignment="1">
      <alignment horizontal="center"/>
    </xf>
    <xf numFmtId="165" fontId="7" fillId="0" borderId="4" xfId="1" applyFont="1" applyFill="1" applyBorder="1"/>
    <xf numFmtId="165" fontId="7" fillId="0" borderId="3" xfId="1" applyFont="1" applyFill="1" applyBorder="1"/>
    <xf numFmtId="0" fontId="7" fillId="0" borderId="4" xfId="0" applyFont="1" applyBorder="1" applyAlignment="1">
      <alignment horizontal="center"/>
    </xf>
    <xf numFmtId="165" fontId="32" fillId="3" borderId="4" xfId="1" applyFont="1" applyFill="1" applyBorder="1" applyAlignment="1">
      <alignment horizontal="right"/>
    </xf>
    <xf numFmtId="0" fontId="9" fillId="3" borderId="25" xfId="2" applyFont="1" applyFill="1" applyBorder="1" applyAlignment="1">
      <alignment horizontal="left"/>
    </xf>
    <xf numFmtId="0" fontId="32" fillId="3" borderId="12" xfId="2" applyFont="1" applyFill="1" applyBorder="1" applyAlignment="1">
      <alignment horizontal="left"/>
    </xf>
    <xf numFmtId="0" fontId="33" fillId="0" borderId="4" xfId="0" applyFont="1" applyBorder="1" applyAlignment="1">
      <alignment horizontal="center"/>
    </xf>
    <xf numFmtId="165" fontId="33" fillId="3" borderId="4" xfId="1" applyFont="1" applyFill="1" applyBorder="1"/>
    <xf numFmtId="165" fontId="32" fillId="3" borderId="14" xfId="1" applyFont="1" applyFill="1" applyBorder="1" applyAlignment="1">
      <alignment horizontal="right"/>
    </xf>
    <xf numFmtId="0" fontId="9" fillId="0" borderId="12" xfId="3" applyFont="1" applyBorder="1" applyAlignment="1">
      <alignment horizontal="left"/>
    </xf>
    <xf numFmtId="165" fontId="7" fillId="3" borderId="16" xfId="1" applyFont="1" applyFill="1" applyBorder="1"/>
    <xf numFmtId="165" fontId="9" fillId="3" borderId="14" xfId="1" applyFont="1" applyFill="1" applyBorder="1"/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43" fontId="7" fillId="3" borderId="20" xfId="1" applyNumberFormat="1" applyFont="1" applyFill="1" applyBorder="1"/>
    <xf numFmtId="43" fontId="7" fillId="3" borderId="34" xfId="1" applyNumberFormat="1" applyFont="1" applyFill="1" applyBorder="1"/>
    <xf numFmtId="165" fontId="9" fillId="0" borderId="39" xfId="2" applyNumberFormat="1" applyFont="1" applyFill="1" applyBorder="1"/>
    <xf numFmtId="165" fontId="7" fillId="0" borderId="34" xfId="2" applyNumberFormat="1" applyFont="1" applyFill="1" applyBorder="1"/>
    <xf numFmtId="0" fontId="9" fillId="0" borderId="38" xfId="2" applyFont="1" applyFill="1" applyBorder="1"/>
    <xf numFmtId="165" fontId="9" fillId="0" borderId="39" xfId="1" applyFont="1" applyFill="1" applyBorder="1"/>
    <xf numFmtId="0" fontId="29" fillId="2" borderId="22" xfId="0" applyFont="1" applyFill="1" applyBorder="1" applyAlignment="1">
      <alignment horizontal="center"/>
    </xf>
    <xf numFmtId="0" fontId="29" fillId="2" borderId="23" xfId="0" applyFont="1" applyFill="1" applyBorder="1" applyAlignment="1">
      <alignment horizontal="center"/>
    </xf>
    <xf numFmtId="0" fontId="29" fillId="2" borderId="24" xfId="0" applyFont="1" applyFill="1" applyBorder="1" applyAlignment="1">
      <alignment horizontal="center"/>
    </xf>
    <xf numFmtId="0" fontId="29" fillId="2" borderId="25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26" xfId="0" applyFont="1" applyFill="1" applyBorder="1" applyAlignment="1">
      <alignment horizontal="center"/>
    </xf>
    <xf numFmtId="15" fontId="29" fillId="2" borderId="25" xfId="0" applyNumberFormat="1" applyFont="1" applyFill="1" applyBorder="1" applyAlignment="1">
      <alignment horizontal="center"/>
    </xf>
    <xf numFmtId="15" fontId="29" fillId="2" borderId="2" xfId="0" applyNumberFormat="1" applyFont="1" applyFill="1" applyBorder="1" applyAlignment="1">
      <alignment horizontal="center"/>
    </xf>
    <xf numFmtId="15" fontId="29" fillId="2" borderId="26" xfId="0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29" fillId="2" borderId="17" xfId="0" applyFont="1" applyFill="1" applyBorder="1" applyAlignment="1">
      <alignment horizontal="center"/>
    </xf>
    <xf numFmtId="0" fontId="29" fillId="2" borderId="18" xfId="0" applyFont="1" applyFill="1" applyBorder="1" applyAlignment="1">
      <alignment horizontal="center"/>
    </xf>
    <xf numFmtId="0" fontId="29" fillId="2" borderId="27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29" fillId="2" borderId="28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/>
    </xf>
    <xf numFmtId="0" fontId="15" fillId="2" borderId="2" xfId="2" applyFont="1" applyFill="1" applyBorder="1" applyAlignment="1">
      <alignment horizontal="center"/>
    </xf>
    <xf numFmtId="0" fontId="15" fillId="2" borderId="3" xfId="2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2" applyFont="1" applyFill="1" applyBorder="1" applyAlignment="1">
      <alignment horizontal="center"/>
    </xf>
    <xf numFmtId="0" fontId="25" fillId="0" borderId="0" xfId="2" applyFont="1" applyBorder="1" applyAlignment="1">
      <alignment horizontal="center"/>
    </xf>
    <xf numFmtId="0" fontId="26" fillId="0" borderId="0" xfId="2" applyFont="1" applyFill="1" applyBorder="1" applyAlignment="1">
      <alignment horizontal="center"/>
    </xf>
    <xf numFmtId="0" fontId="9" fillId="0" borderId="0" xfId="2" applyFont="1" applyBorder="1" applyAlignment="1">
      <alignment horizontal="center"/>
    </xf>
  </cellXfs>
  <cellStyles count="6">
    <cellStyle name="Millares" xfId="1" builtinId="3"/>
    <cellStyle name="Millares 2" xfId="5"/>
    <cellStyle name="Millares 3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30"/>
  <sheetViews>
    <sheetView tabSelected="1" workbookViewId="0">
      <selection activeCell="A10" sqref="A10:F10"/>
    </sheetView>
  </sheetViews>
  <sheetFormatPr baseColWidth="10" defaultColWidth="14.85546875" defaultRowHeight="15" x14ac:dyDescent="0.25"/>
  <cols>
    <col min="1" max="1" width="32.28515625" customWidth="1"/>
    <col min="2" max="2" width="30.42578125" customWidth="1"/>
    <col min="3" max="3" width="25.5703125" customWidth="1"/>
    <col min="6" max="6" width="12.28515625" customWidth="1"/>
  </cols>
  <sheetData>
    <row r="6" spans="1:10" ht="15.75" thickBot="1" x14ac:dyDescent="0.3">
      <c r="A6" s="1"/>
      <c r="B6" s="2"/>
      <c r="C6" s="2"/>
      <c r="D6" s="3"/>
      <c r="E6" s="3"/>
      <c r="F6" s="4"/>
      <c r="G6" s="79"/>
      <c r="H6" s="6"/>
      <c r="I6" s="1"/>
    </row>
    <row r="7" spans="1:10" x14ac:dyDescent="0.25">
      <c r="A7" s="213" t="s">
        <v>99</v>
      </c>
      <c r="B7" s="214"/>
      <c r="C7" s="214"/>
      <c r="D7" s="214"/>
      <c r="E7" s="214"/>
      <c r="F7" s="215"/>
      <c r="G7" s="97"/>
      <c r="H7" s="6"/>
      <c r="I7" s="1"/>
    </row>
    <row r="8" spans="1:10" x14ac:dyDescent="0.25">
      <c r="A8" s="216" t="s">
        <v>0</v>
      </c>
      <c r="B8" s="217"/>
      <c r="C8" s="217"/>
      <c r="D8" s="217"/>
      <c r="E8" s="217"/>
      <c r="F8" s="218"/>
      <c r="G8" s="97"/>
      <c r="H8" s="6"/>
      <c r="I8" s="1"/>
    </row>
    <row r="9" spans="1:10" x14ac:dyDescent="0.25">
      <c r="A9" s="216" t="s">
        <v>1</v>
      </c>
      <c r="B9" s="217"/>
      <c r="C9" s="217"/>
      <c r="D9" s="217"/>
      <c r="E9" s="217"/>
      <c r="F9" s="218"/>
      <c r="G9" s="97"/>
      <c r="H9" s="77"/>
      <c r="I9" s="1"/>
    </row>
    <row r="10" spans="1:10" x14ac:dyDescent="0.25">
      <c r="A10" s="219" t="s">
        <v>268</v>
      </c>
      <c r="B10" s="220"/>
      <c r="C10" s="220"/>
      <c r="D10" s="220"/>
      <c r="E10" s="220"/>
      <c r="F10" s="221"/>
      <c r="G10" s="97"/>
      <c r="H10" s="77"/>
      <c r="I10" s="1"/>
      <c r="J10" s="7"/>
    </row>
    <row r="11" spans="1:10" x14ac:dyDescent="0.25">
      <c r="A11" s="98" t="s">
        <v>2</v>
      </c>
      <c r="B11" s="99" t="s">
        <v>3</v>
      </c>
      <c r="C11" s="99" t="s">
        <v>4</v>
      </c>
      <c r="D11" s="100" t="s">
        <v>5</v>
      </c>
      <c r="E11" s="99" t="s">
        <v>6</v>
      </c>
      <c r="F11" s="101" t="s">
        <v>7</v>
      </c>
      <c r="G11" s="102"/>
      <c r="H11" s="77"/>
      <c r="I11" s="1"/>
    </row>
    <row r="12" spans="1:10" x14ac:dyDescent="0.25">
      <c r="A12" s="144" t="s">
        <v>8</v>
      </c>
      <c r="B12" s="145" t="s">
        <v>9</v>
      </c>
      <c r="C12" s="146" t="s">
        <v>10</v>
      </c>
      <c r="D12" s="147">
        <v>8700</v>
      </c>
      <c r="E12" s="148">
        <v>41260</v>
      </c>
      <c r="F12" s="149" t="s">
        <v>11</v>
      </c>
      <c r="G12" s="107"/>
      <c r="H12" s="77"/>
      <c r="I12" s="1"/>
    </row>
    <row r="13" spans="1:10" x14ac:dyDescent="0.25">
      <c r="A13" s="144" t="s">
        <v>260</v>
      </c>
      <c r="B13" s="145" t="s">
        <v>12</v>
      </c>
      <c r="C13" s="146" t="s">
        <v>259</v>
      </c>
      <c r="D13" s="147">
        <v>2802</v>
      </c>
      <c r="E13" s="148">
        <v>43076</v>
      </c>
      <c r="F13" s="149" t="s">
        <v>11</v>
      </c>
      <c r="G13" s="107"/>
      <c r="H13" s="77"/>
      <c r="I13" s="1"/>
    </row>
    <row r="14" spans="1:10" x14ac:dyDescent="0.25">
      <c r="A14" s="144" t="s">
        <v>15</v>
      </c>
      <c r="B14" s="145" t="s">
        <v>16</v>
      </c>
      <c r="C14" s="146" t="s">
        <v>17</v>
      </c>
      <c r="D14" s="147">
        <v>219790.34</v>
      </c>
      <c r="E14" s="148">
        <v>42555</v>
      </c>
      <c r="F14" s="149" t="s">
        <v>11</v>
      </c>
      <c r="G14" s="107"/>
      <c r="H14" s="8"/>
      <c r="I14" s="1"/>
    </row>
    <row r="15" spans="1:10" x14ac:dyDescent="0.25">
      <c r="A15" s="144" t="s">
        <v>252</v>
      </c>
      <c r="B15" s="150" t="s">
        <v>13</v>
      </c>
      <c r="C15" s="146" t="s">
        <v>14</v>
      </c>
      <c r="D15" s="151">
        <v>17500</v>
      </c>
      <c r="E15" s="152">
        <v>42955</v>
      </c>
      <c r="F15" s="149" t="s">
        <v>11</v>
      </c>
      <c r="G15" s="107"/>
      <c r="H15" s="8"/>
      <c r="I15" s="1"/>
    </row>
    <row r="16" spans="1:10" x14ac:dyDescent="0.25">
      <c r="A16" s="144" t="s">
        <v>252</v>
      </c>
      <c r="B16" s="150" t="s">
        <v>13</v>
      </c>
      <c r="C16" s="146" t="s">
        <v>14</v>
      </c>
      <c r="D16" s="151">
        <v>17500</v>
      </c>
      <c r="E16" s="152">
        <v>42986</v>
      </c>
      <c r="F16" s="149" t="s">
        <v>11</v>
      </c>
      <c r="G16" s="107"/>
      <c r="H16" s="8"/>
      <c r="I16" s="1"/>
    </row>
    <row r="17" spans="1:10" x14ac:dyDescent="0.25">
      <c r="A17" s="144" t="s">
        <v>252</v>
      </c>
      <c r="B17" s="150" t="s">
        <v>13</v>
      </c>
      <c r="C17" s="146" t="s">
        <v>14</v>
      </c>
      <c r="D17" s="151">
        <v>17500</v>
      </c>
      <c r="E17" s="152">
        <v>43016</v>
      </c>
      <c r="F17" s="149" t="s">
        <v>11</v>
      </c>
      <c r="G17" s="107"/>
      <c r="H17" s="8"/>
      <c r="I17" s="1"/>
    </row>
    <row r="18" spans="1:10" x14ac:dyDescent="0.25">
      <c r="A18" s="144" t="s">
        <v>252</v>
      </c>
      <c r="B18" s="150" t="s">
        <v>13</v>
      </c>
      <c r="C18" s="146" t="s">
        <v>14</v>
      </c>
      <c r="D18" s="151">
        <v>52500</v>
      </c>
      <c r="E18" s="152" t="s">
        <v>253</v>
      </c>
      <c r="F18" s="149" t="s">
        <v>11</v>
      </c>
      <c r="G18" s="107"/>
      <c r="H18" s="8"/>
      <c r="I18" s="1"/>
    </row>
    <row r="19" spans="1:10" x14ac:dyDescent="0.25">
      <c r="A19" s="144" t="s">
        <v>252</v>
      </c>
      <c r="B19" s="150" t="s">
        <v>13</v>
      </c>
      <c r="C19" s="146" t="s">
        <v>14</v>
      </c>
      <c r="D19" s="151">
        <v>35000</v>
      </c>
      <c r="E19" s="152">
        <v>43047</v>
      </c>
      <c r="F19" s="149" t="s">
        <v>11</v>
      </c>
      <c r="G19" s="107"/>
      <c r="H19" s="8"/>
      <c r="I19" s="1"/>
    </row>
    <row r="20" spans="1:10" x14ac:dyDescent="0.25">
      <c r="A20" s="144" t="s">
        <v>252</v>
      </c>
      <c r="B20" s="150" t="s">
        <v>13</v>
      </c>
      <c r="C20" s="146" t="s">
        <v>14</v>
      </c>
      <c r="D20" s="151">
        <v>35000</v>
      </c>
      <c r="E20" s="152">
        <v>43077</v>
      </c>
      <c r="F20" s="149" t="s">
        <v>11</v>
      </c>
      <c r="G20" s="107"/>
      <c r="H20" s="8"/>
      <c r="I20" s="1"/>
    </row>
    <row r="21" spans="1:10" x14ac:dyDescent="0.25">
      <c r="A21" s="153"/>
      <c r="B21" s="154"/>
      <c r="C21" s="155"/>
      <c r="D21" s="156">
        <f>SUM(D15:D20)</f>
        <v>175000</v>
      </c>
      <c r="E21" s="157"/>
      <c r="F21" s="158"/>
      <c r="G21" s="107"/>
      <c r="H21" s="8"/>
      <c r="I21" s="1"/>
    </row>
    <row r="22" spans="1:10" x14ac:dyDescent="0.25">
      <c r="A22" s="144" t="s">
        <v>18</v>
      </c>
      <c r="B22" s="159" t="s">
        <v>19</v>
      </c>
      <c r="C22" s="146" t="s">
        <v>20</v>
      </c>
      <c r="D22" s="160">
        <v>4042.6</v>
      </c>
      <c r="E22" s="148">
        <v>40817</v>
      </c>
      <c r="F22" s="149" t="s">
        <v>11</v>
      </c>
      <c r="G22" s="107"/>
      <c r="H22" s="8"/>
      <c r="I22" s="1"/>
    </row>
    <row r="23" spans="1:10" x14ac:dyDescent="0.25">
      <c r="A23" s="144" t="s">
        <v>21</v>
      </c>
      <c r="B23" s="159" t="s">
        <v>19</v>
      </c>
      <c r="C23" s="146" t="s">
        <v>20</v>
      </c>
      <c r="D23" s="160">
        <v>4042.6</v>
      </c>
      <c r="E23" s="148">
        <v>40848</v>
      </c>
      <c r="F23" s="149" t="s">
        <v>11</v>
      </c>
      <c r="G23" s="107"/>
      <c r="H23" s="8"/>
      <c r="I23" s="1"/>
    </row>
    <row r="24" spans="1:10" x14ac:dyDescent="0.25">
      <c r="A24" s="144" t="s">
        <v>22</v>
      </c>
      <c r="B24" s="159" t="s">
        <v>19</v>
      </c>
      <c r="C24" s="146" t="s">
        <v>20</v>
      </c>
      <c r="D24" s="160">
        <v>4042.6</v>
      </c>
      <c r="E24" s="148">
        <v>40878</v>
      </c>
      <c r="F24" s="149" t="s">
        <v>11</v>
      </c>
      <c r="G24" s="107"/>
      <c r="H24" s="8"/>
      <c r="I24" s="1"/>
    </row>
    <row r="25" spans="1:10" x14ac:dyDescent="0.25">
      <c r="A25" s="144" t="s">
        <v>23</v>
      </c>
      <c r="B25" s="159" t="s">
        <v>19</v>
      </c>
      <c r="C25" s="146" t="s">
        <v>20</v>
      </c>
      <c r="D25" s="160">
        <v>15845.6</v>
      </c>
      <c r="E25" s="148">
        <v>40909</v>
      </c>
      <c r="F25" s="149" t="s">
        <v>11</v>
      </c>
      <c r="G25" s="107"/>
      <c r="H25" s="8"/>
      <c r="I25" s="1"/>
    </row>
    <row r="26" spans="1:10" x14ac:dyDescent="0.25">
      <c r="A26" s="144" t="s">
        <v>24</v>
      </c>
      <c r="B26" s="159" t="s">
        <v>19</v>
      </c>
      <c r="C26" s="146" t="s">
        <v>20</v>
      </c>
      <c r="D26" s="160">
        <v>15845.6</v>
      </c>
      <c r="E26" s="148">
        <v>40940</v>
      </c>
      <c r="F26" s="149" t="s">
        <v>11</v>
      </c>
      <c r="G26" s="107"/>
      <c r="H26" s="8"/>
      <c r="I26" s="1"/>
    </row>
    <row r="27" spans="1:10" x14ac:dyDescent="0.25">
      <c r="A27" s="144" t="s">
        <v>25</v>
      </c>
      <c r="B27" s="159" t="s">
        <v>19</v>
      </c>
      <c r="C27" s="146" t="s">
        <v>20</v>
      </c>
      <c r="D27" s="160">
        <v>15845.6</v>
      </c>
      <c r="E27" s="148">
        <v>40969</v>
      </c>
      <c r="F27" s="149" t="s">
        <v>11</v>
      </c>
      <c r="G27" s="107"/>
      <c r="H27" s="8"/>
      <c r="I27" s="1"/>
    </row>
    <row r="28" spans="1:10" x14ac:dyDescent="0.25">
      <c r="A28" s="144" t="s">
        <v>26</v>
      </c>
      <c r="B28" s="159" t="s">
        <v>19</v>
      </c>
      <c r="C28" s="146" t="s">
        <v>20</v>
      </c>
      <c r="D28" s="160">
        <v>15845.6</v>
      </c>
      <c r="E28" s="148">
        <v>41000</v>
      </c>
      <c r="F28" s="149" t="s">
        <v>11</v>
      </c>
      <c r="G28" s="107"/>
      <c r="H28" s="8"/>
      <c r="I28" s="1"/>
    </row>
    <row r="29" spans="1:10" x14ac:dyDescent="0.25">
      <c r="A29" s="144" t="s">
        <v>27</v>
      </c>
      <c r="B29" s="159" t="s">
        <v>19</v>
      </c>
      <c r="C29" s="146" t="s">
        <v>20</v>
      </c>
      <c r="D29" s="160">
        <v>15845.6</v>
      </c>
      <c r="E29" s="148">
        <v>41030</v>
      </c>
      <c r="F29" s="149" t="s">
        <v>11</v>
      </c>
      <c r="G29" s="107"/>
      <c r="H29" s="8"/>
      <c r="I29" s="1"/>
    </row>
    <row r="30" spans="1:10" x14ac:dyDescent="0.25">
      <c r="A30" s="144" t="s">
        <v>28</v>
      </c>
      <c r="B30" s="159" t="s">
        <v>19</v>
      </c>
      <c r="C30" s="146" t="s">
        <v>20</v>
      </c>
      <c r="D30" s="160">
        <v>11803</v>
      </c>
      <c r="E30" s="148">
        <v>41061</v>
      </c>
      <c r="F30" s="149" t="s">
        <v>11</v>
      </c>
      <c r="G30" s="107"/>
      <c r="H30" s="8"/>
      <c r="I30" s="1"/>
    </row>
    <row r="31" spans="1:10" x14ac:dyDescent="0.25">
      <c r="A31" s="144" t="s">
        <v>29</v>
      </c>
      <c r="B31" s="159" t="s">
        <v>19</v>
      </c>
      <c r="C31" s="146" t="s">
        <v>20</v>
      </c>
      <c r="D31" s="160">
        <v>4042.6</v>
      </c>
      <c r="E31" s="148">
        <v>41061</v>
      </c>
      <c r="F31" s="149" t="s">
        <v>11</v>
      </c>
      <c r="G31" s="107"/>
      <c r="H31" s="8"/>
      <c r="I31" s="1"/>
    </row>
    <row r="32" spans="1:10" x14ac:dyDescent="0.25">
      <c r="A32" s="144" t="s">
        <v>30</v>
      </c>
      <c r="B32" s="159" t="s">
        <v>19</v>
      </c>
      <c r="C32" s="146" t="s">
        <v>20</v>
      </c>
      <c r="D32" s="160">
        <v>15845.6</v>
      </c>
      <c r="E32" s="148">
        <v>41091</v>
      </c>
      <c r="F32" s="149" t="s">
        <v>11</v>
      </c>
      <c r="G32" s="107"/>
      <c r="H32" s="8"/>
      <c r="I32" s="1"/>
      <c r="J32" s="7"/>
    </row>
    <row r="33" spans="1:9" x14ac:dyDescent="0.25">
      <c r="A33" s="144" t="s">
        <v>31</v>
      </c>
      <c r="B33" s="159" t="s">
        <v>19</v>
      </c>
      <c r="C33" s="146" t="s">
        <v>20</v>
      </c>
      <c r="D33" s="160">
        <v>15845.6</v>
      </c>
      <c r="E33" s="148">
        <v>41122</v>
      </c>
      <c r="F33" s="149" t="s">
        <v>11</v>
      </c>
      <c r="G33" s="107"/>
      <c r="H33" s="8"/>
      <c r="I33" s="1"/>
    </row>
    <row r="34" spans="1:9" x14ac:dyDescent="0.25">
      <c r="A34" s="144" t="s">
        <v>32</v>
      </c>
      <c r="B34" s="159" t="s">
        <v>19</v>
      </c>
      <c r="C34" s="146" t="s">
        <v>20</v>
      </c>
      <c r="D34" s="160">
        <v>15845.6</v>
      </c>
      <c r="E34" s="148">
        <v>41153</v>
      </c>
      <c r="F34" s="149" t="s">
        <v>11</v>
      </c>
      <c r="G34" s="107"/>
      <c r="H34" s="8"/>
      <c r="I34" s="1"/>
    </row>
    <row r="35" spans="1:9" x14ac:dyDescent="0.25">
      <c r="A35" s="144" t="s">
        <v>33</v>
      </c>
      <c r="B35" s="159" t="s">
        <v>19</v>
      </c>
      <c r="C35" s="146" t="s">
        <v>20</v>
      </c>
      <c r="D35" s="160">
        <v>11803</v>
      </c>
      <c r="E35" s="148">
        <v>41183</v>
      </c>
      <c r="F35" s="149" t="s">
        <v>11</v>
      </c>
      <c r="G35" s="107"/>
      <c r="H35" s="8"/>
      <c r="I35" s="1"/>
    </row>
    <row r="36" spans="1:9" x14ac:dyDescent="0.25">
      <c r="A36" s="144" t="s">
        <v>34</v>
      </c>
      <c r="B36" s="159" t="s">
        <v>19</v>
      </c>
      <c r="C36" s="146" t="s">
        <v>20</v>
      </c>
      <c r="D36" s="160">
        <v>11803</v>
      </c>
      <c r="E36" s="148">
        <v>41214</v>
      </c>
      <c r="F36" s="149" t="s">
        <v>11</v>
      </c>
      <c r="G36" s="107"/>
      <c r="H36" s="8"/>
      <c r="I36" s="1"/>
    </row>
    <row r="37" spans="1:9" x14ac:dyDescent="0.25">
      <c r="A37" s="144" t="s">
        <v>35</v>
      </c>
      <c r="B37" s="159" t="s">
        <v>19</v>
      </c>
      <c r="C37" s="146" t="s">
        <v>20</v>
      </c>
      <c r="D37" s="160">
        <v>11803</v>
      </c>
      <c r="E37" s="148">
        <v>41244</v>
      </c>
      <c r="F37" s="149" t="s">
        <v>11</v>
      </c>
      <c r="G37" s="107"/>
      <c r="H37" s="8"/>
      <c r="I37" s="1"/>
    </row>
    <row r="38" spans="1:9" x14ac:dyDescent="0.25">
      <c r="A38" s="144"/>
      <c r="B38" s="159"/>
      <c r="C38" s="146"/>
      <c r="D38" s="161">
        <f>SUM(D22:D37)</f>
        <v>190147.20000000001</v>
      </c>
      <c r="E38" s="148"/>
      <c r="F38" s="149"/>
      <c r="G38" s="107"/>
      <c r="H38" s="8"/>
      <c r="I38" s="1"/>
    </row>
    <row r="39" spans="1:9" x14ac:dyDescent="0.25">
      <c r="A39" s="144" t="s">
        <v>219</v>
      </c>
      <c r="B39" s="159" t="s">
        <v>36</v>
      </c>
      <c r="C39" s="146" t="s">
        <v>211</v>
      </c>
      <c r="D39" s="160">
        <v>2078</v>
      </c>
      <c r="E39" s="148">
        <v>43070</v>
      </c>
      <c r="F39" s="149" t="s">
        <v>11</v>
      </c>
      <c r="G39" s="107"/>
      <c r="H39" s="8"/>
      <c r="I39" s="1"/>
    </row>
    <row r="40" spans="1:9" x14ac:dyDescent="0.25">
      <c r="A40" s="144" t="s">
        <v>220</v>
      </c>
      <c r="B40" s="159" t="s">
        <v>36</v>
      </c>
      <c r="C40" s="146" t="s">
        <v>211</v>
      </c>
      <c r="D40" s="160">
        <v>879</v>
      </c>
      <c r="E40" s="148">
        <v>43070</v>
      </c>
      <c r="F40" s="149" t="s">
        <v>11</v>
      </c>
      <c r="G40" s="107"/>
      <c r="H40" s="8"/>
      <c r="I40" s="1"/>
    </row>
    <row r="41" spans="1:9" x14ac:dyDescent="0.25">
      <c r="A41" s="144" t="s">
        <v>272</v>
      </c>
      <c r="B41" s="159" t="s">
        <v>36</v>
      </c>
      <c r="C41" s="146" t="s">
        <v>211</v>
      </c>
      <c r="D41" s="160">
        <v>2078</v>
      </c>
      <c r="E41" s="148">
        <v>43104</v>
      </c>
      <c r="F41" s="149" t="s">
        <v>11</v>
      </c>
      <c r="G41" s="107"/>
      <c r="H41" s="8"/>
      <c r="I41" s="1"/>
    </row>
    <row r="42" spans="1:9" x14ac:dyDescent="0.25">
      <c r="A42" s="144" t="s">
        <v>273</v>
      </c>
      <c r="B42" s="159" t="s">
        <v>36</v>
      </c>
      <c r="C42" s="146" t="s">
        <v>211</v>
      </c>
      <c r="D42" s="160">
        <v>879</v>
      </c>
      <c r="E42" s="148">
        <v>43104</v>
      </c>
      <c r="F42" s="149" t="s">
        <v>11</v>
      </c>
      <c r="G42" s="107"/>
      <c r="H42" s="8"/>
      <c r="I42" s="1"/>
    </row>
    <row r="43" spans="1:9" x14ac:dyDescent="0.25">
      <c r="A43" s="144"/>
      <c r="B43" s="159"/>
      <c r="C43" s="146"/>
      <c r="D43" s="161">
        <f>SUM(D39:D42)</f>
        <v>5914</v>
      </c>
      <c r="E43" s="148"/>
      <c r="F43" s="149"/>
      <c r="G43" s="107"/>
      <c r="H43" s="8"/>
      <c r="I43" s="1"/>
    </row>
    <row r="44" spans="1:9" x14ac:dyDescent="0.25">
      <c r="A44" s="144" t="s">
        <v>242</v>
      </c>
      <c r="B44" s="162" t="s">
        <v>201</v>
      </c>
      <c r="C44" s="163" t="s">
        <v>202</v>
      </c>
      <c r="D44" s="164">
        <v>169452.15</v>
      </c>
      <c r="E44" s="165">
        <v>43097</v>
      </c>
      <c r="F44" s="166" t="s">
        <v>11</v>
      </c>
      <c r="G44" s="107"/>
      <c r="H44" s="8"/>
      <c r="I44" s="1"/>
    </row>
    <row r="45" spans="1:9" x14ac:dyDescent="0.25">
      <c r="A45" s="144" t="s">
        <v>243</v>
      </c>
      <c r="B45" s="162" t="s">
        <v>201</v>
      </c>
      <c r="C45" s="163" t="s">
        <v>202</v>
      </c>
      <c r="D45" s="164">
        <v>45105.279999999999</v>
      </c>
      <c r="E45" s="165">
        <v>43097</v>
      </c>
      <c r="F45" s="166" t="s">
        <v>11</v>
      </c>
      <c r="G45" s="107"/>
      <c r="H45" s="8"/>
      <c r="I45" s="1"/>
    </row>
    <row r="46" spans="1:9" x14ac:dyDescent="0.25">
      <c r="A46" s="144" t="s">
        <v>290</v>
      </c>
      <c r="B46" s="162" t="s">
        <v>201</v>
      </c>
      <c r="C46" s="163" t="s">
        <v>202</v>
      </c>
      <c r="D46" s="164">
        <v>169352.49</v>
      </c>
      <c r="E46" s="165">
        <v>43128</v>
      </c>
      <c r="F46" s="166" t="s">
        <v>11</v>
      </c>
      <c r="G46" s="107"/>
      <c r="H46" s="8"/>
      <c r="I46" s="1"/>
    </row>
    <row r="47" spans="1:9" x14ac:dyDescent="0.25">
      <c r="A47" s="144" t="s">
        <v>291</v>
      </c>
      <c r="B47" s="162" t="s">
        <v>201</v>
      </c>
      <c r="C47" s="163" t="s">
        <v>202</v>
      </c>
      <c r="D47" s="164">
        <v>43708.09</v>
      </c>
      <c r="E47" s="165">
        <v>43128</v>
      </c>
      <c r="F47" s="166" t="s">
        <v>11</v>
      </c>
      <c r="G47" s="107"/>
      <c r="H47" s="8"/>
      <c r="I47" s="1"/>
    </row>
    <row r="48" spans="1:9" x14ac:dyDescent="0.25">
      <c r="A48" s="144"/>
      <c r="B48" s="162"/>
      <c r="C48" s="163"/>
      <c r="D48" s="167">
        <f>SUM(D44:D47)</f>
        <v>427618.01</v>
      </c>
      <c r="E48" s="165"/>
      <c r="F48" s="166"/>
      <c r="G48" s="107"/>
      <c r="H48" s="8"/>
      <c r="I48" s="1"/>
    </row>
    <row r="49" spans="1:9" x14ac:dyDescent="0.25">
      <c r="A49" s="144" t="s">
        <v>239</v>
      </c>
      <c r="B49" s="162" t="s">
        <v>207</v>
      </c>
      <c r="C49" s="163" t="s">
        <v>240</v>
      </c>
      <c r="D49" s="167">
        <v>138.01</v>
      </c>
      <c r="E49" s="165">
        <v>43100</v>
      </c>
      <c r="F49" s="166" t="s">
        <v>39</v>
      </c>
      <c r="G49" s="107"/>
      <c r="H49" s="8"/>
      <c r="I49" s="1"/>
    </row>
    <row r="50" spans="1:9" x14ac:dyDescent="0.25">
      <c r="A50" s="144" t="s">
        <v>241</v>
      </c>
      <c r="B50" s="162" t="s">
        <v>210</v>
      </c>
      <c r="C50" s="163" t="s">
        <v>240</v>
      </c>
      <c r="D50" s="167">
        <v>368305.05</v>
      </c>
      <c r="E50" s="165">
        <v>43070</v>
      </c>
      <c r="F50" s="166" t="s">
        <v>11</v>
      </c>
      <c r="G50" s="107"/>
      <c r="H50" s="78"/>
      <c r="I50" s="1"/>
    </row>
    <row r="51" spans="1:9" x14ac:dyDescent="0.25">
      <c r="A51" s="144" t="s">
        <v>287</v>
      </c>
      <c r="B51" s="162" t="s">
        <v>210</v>
      </c>
      <c r="C51" s="163" t="s">
        <v>240</v>
      </c>
      <c r="D51" s="167">
        <v>353781.98</v>
      </c>
      <c r="E51" s="165">
        <v>43118</v>
      </c>
      <c r="F51" s="166" t="s">
        <v>11</v>
      </c>
      <c r="G51" s="107"/>
      <c r="H51" s="78"/>
      <c r="I51" s="1"/>
    </row>
    <row r="52" spans="1:9" x14ac:dyDescent="0.25">
      <c r="A52" s="144"/>
      <c r="B52" s="162"/>
      <c r="C52" s="163"/>
      <c r="D52" s="167">
        <f>SUM(D50:D51)</f>
        <v>722087.03</v>
      </c>
      <c r="E52" s="165"/>
      <c r="F52" s="166"/>
      <c r="G52" s="107"/>
      <c r="H52" s="78"/>
      <c r="I52" s="1"/>
    </row>
    <row r="53" spans="1:9" x14ac:dyDescent="0.25">
      <c r="A53" s="144" t="s">
        <v>274</v>
      </c>
      <c r="B53" s="162" t="s">
        <v>199</v>
      </c>
      <c r="C53" s="163" t="s">
        <v>240</v>
      </c>
      <c r="D53" s="167">
        <v>627.21</v>
      </c>
      <c r="E53" s="165">
        <v>42738</v>
      </c>
      <c r="F53" s="166" t="s">
        <v>11</v>
      </c>
      <c r="G53" s="107"/>
      <c r="H53" s="78"/>
      <c r="I53" s="1"/>
    </row>
    <row r="54" spans="1:9" x14ac:dyDescent="0.25">
      <c r="A54" s="144" t="s">
        <v>275</v>
      </c>
      <c r="B54" s="162" t="s">
        <v>199</v>
      </c>
      <c r="C54" s="163" t="s">
        <v>240</v>
      </c>
      <c r="D54" s="167">
        <v>137.66999999999999</v>
      </c>
      <c r="E54" s="165">
        <v>43103</v>
      </c>
      <c r="F54" s="166" t="s">
        <v>11</v>
      </c>
      <c r="G54" s="107"/>
      <c r="H54" s="78"/>
      <c r="I54" s="1"/>
    </row>
    <row r="55" spans="1:9" x14ac:dyDescent="0.25">
      <c r="A55" s="144" t="s">
        <v>277</v>
      </c>
      <c r="B55" s="162" t="s">
        <v>199</v>
      </c>
      <c r="C55" s="163" t="s">
        <v>240</v>
      </c>
      <c r="D55" s="167">
        <v>251.1</v>
      </c>
      <c r="E55" s="165">
        <v>43103</v>
      </c>
      <c r="F55" s="166" t="s">
        <v>11</v>
      </c>
      <c r="G55" s="107"/>
      <c r="H55" s="78"/>
      <c r="I55" s="1"/>
    </row>
    <row r="56" spans="1:9" x14ac:dyDescent="0.25">
      <c r="A56" s="144" t="s">
        <v>276</v>
      </c>
      <c r="B56" s="162" t="s">
        <v>199</v>
      </c>
      <c r="C56" s="163" t="s">
        <v>240</v>
      </c>
      <c r="D56" s="167">
        <v>919.74</v>
      </c>
      <c r="E56" s="165">
        <v>43103</v>
      </c>
      <c r="F56" s="166" t="s">
        <v>11</v>
      </c>
      <c r="G56" s="107"/>
      <c r="H56" s="78"/>
      <c r="I56" s="1"/>
    </row>
    <row r="57" spans="1:9" x14ac:dyDescent="0.25">
      <c r="A57" s="144"/>
      <c r="B57" s="162"/>
      <c r="C57" s="163"/>
      <c r="D57" s="167">
        <f>SUM(D53:D56)</f>
        <v>1935.72</v>
      </c>
      <c r="E57" s="165"/>
      <c r="F57" s="166"/>
      <c r="G57" s="107"/>
      <c r="H57" s="78"/>
      <c r="I57" s="1"/>
    </row>
    <row r="58" spans="1:9" x14ac:dyDescent="0.25">
      <c r="A58" s="144" t="s">
        <v>262</v>
      </c>
      <c r="B58" s="162" t="s">
        <v>263</v>
      </c>
      <c r="C58" s="163" t="s">
        <v>264</v>
      </c>
      <c r="D58" s="167">
        <v>9676</v>
      </c>
      <c r="E58" s="165">
        <v>43012</v>
      </c>
      <c r="F58" s="166" t="s">
        <v>11</v>
      </c>
      <c r="G58" s="107"/>
      <c r="H58" s="78"/>
      <c r="I58" s="1"/>
    </row>
    <row r="59" spans="1:9" x14ac:dyDescent="0.25">
      <c r="A59" s="144" t="s">
        <v>285</v>
      </c>
      <c r="B59" s="162" t="s">
        <v>40</v>
      </c>
      <c r="C59" s="163" t="s">
        <v>215</v>
      </c>
      <c r="D59" s="167">
        <v>30000</v>
      </c>
      <c r="E59" s="165">
        <v>43102</v>
      </c>
      <c r="F59" s="166" t="s">
        <v>11</v>
      </c>
      <c r="G59" s="107"/>
      <c r="H59" s="78"/>
      <c r="I59" s="1"/>
    </row>
    <row r="60" spans="1:9" x14ac:dyDescent="0.25">
      <c r="A60" s="144" t="s">
        <v>224</v>
      </c>
      <c r="B60" s="162" t="s">
        <v>216</v>
      </c>
      <c r="C60" s="163" t="s">
        <v>200</v>
      </c>
      <c r="D60" s="164">
        <v>136290</v>
      </c>
      <c r="E60" s="165">
        <v>43069</v>
      </c>
      <c r="F60" s="166" t="s">
        <v>11</v>
      </c>
      <c r="G60" s="107"/>
      <c r="H60" s="78"/>
      <c r="I60" s="1"/>
    </row>
    <row r="61" spans="1:9" x14ac:dyDescent="0.25">
      <c r="A61" s="144" t="s">
        <v>225</v>
      </c>
      <c r="B61" s="162" t="s">
        <v>216</v>
      </c>
      <c r="C61" s="163" t="s">
        <v>200</v>
      </c>
      <c r="D61" s="164">
        <v>122661</v>
      </c>
      <c r="E61" s="165">
        <v>43084</v>
      </c>
      <c r="F61" s="166" t="s">
        <v>11</v>
      </c>
      <c r="G61" s="107"/>
      <c r="H61" s="78"/>
      <c r="I61" s="1"/>
    </row>
    <row r="62" spans="1:9" x14ac:dyDescent="0.25">
      <c r="A62" s="144" t="s">
        <v>254</v>
      </c>
      <c r="B62" s="162" t="s">
        <v>216</v>
      </c>
      <c r="C62" s="163" t="s">
        <v>200</v>
      </c>
      <c r="D62" s="164">
        <v>29736</v>
      </c>
      <c r="E62" s="165">
        <v>43098</v>
      </c>
      <c r="F62" s="166" t="s">
        <v>11</v>
      </c>
      <c r="G62" s="107"/>
      <c r="H62" s="78"/>
      <c r="I62" s="1"/>
    </row>
    <row r="63" spans="1:9" x14ac:dyDescent="0.25">
      <c r="A63" s="144" t="s">
        <v>255</v>
      </c>
      <c r="B63" s="162" t="s">
        <v>216</v>
      </c>
      <c r="C63" s="163" t="s">
        <v>200</v>
      </c>
      <c r="D63" s="164">
        <v>108784</v>
      </c>
      <c r="E63" s="165">
        <v>43098</v>
      </c>
      <c r="F63" s="166" t="s">
        <v>11</v>
      </c>
      <c r="G63" s="107"/>
      <c r="H63" s="78"/>
      <c r="I63" s="1"/>
    </row>
    <row r="64" spans="1:9" x14ac:dyDescent="0.25">
      <c r="A64" s="144"/>
      <c r="B64" s="162"/>
      <c r="C64" s="163"/>
      <c r="D64" s="161">
        <f>SUM(D60:D63)</f>
        <v>397471</v>
      </c>
      <c r="E64" s="165"/>
      <c r="F64" s="166"/>
      <c r="G64" s="107"/>
      <c r="H64" s="78"/>
      <c r="I64" s="1"/>
    </row>
    <row r="65" spans="1:9" x14ac:dyDescent="0.25">
      <c r="A65" s="144" t="s">
        <v>41</v>
      </c>
      <c r="B65" s="159" t="s">
        <v>42</v>
      </c>
      <c r="C65" s="146" t="s">
        <v>20</v>
      </c>
      <c r="D65" s="160">
        <v>25000</v>
      </c>
      <c r="E65" s="148" t="s">
        <v>43</v>
      </c>
      <c r="F65" s="149" t="s">
        <v>11</v>
      </c>
      <c r="G65" s="107"/>
      <c r="H65" s="8"/>
      <c r="I65" s="1"/>
    </row>
    <row r="66" spans="1:9" x14ac:dyDescent="0.25">
      <c r="A66" s="144" t="s">
        <v>44</v>
      </c>
      <c r="B66" s="159" t="s">
        <v>42</v>
      </c>
      <c r="C66" s="146" t="s">
        <v>20</v>
      </c>
      <c r="D66" s="160">
        <v>25000</v>
      </c>
      <c r="E66" s="148">
        <v>40963</v>
      </c>
      <c r="F66" s="149" t="s">
        <v>11</v>
      </c>
      <c r="G66" s="107"/>
      <c r="H66" s="8"/>
      <c r="I66" s="1"/>
    </row>
    <row r="67" spans="1:9" x14ac:dyDescent="0.25">
      <c r="A67" s="144" t="s">
        <v>45</v>
      </c>
      <c r="B67" s="159" t="s">
        <v>42</v>
      </c>
      <c r="C67" s="146" t="s">
        <v>20</v>
      </c>
      <c r="D67" s="160">
        <v>25000</v>
      </c>
      <c r="E67" s="148">
        <v>40992</v>
      </c>
      <c r="F67" s="149" t="s">
        <v>11</v>
      </c>
      <c r="G67" s="107"/>
      <c r="H67" s="8"/>
      <c r="I67" s="1"/>
    </row>
    <row r="68" spans="1:9" x14ac:dyDescent="0.25">
      <c r="A68" s="144" t="s">
        <v>46</v>
      </c>
      <c r="B68" s="159" t="s">
        <v>42</v>
      </c>
      <c r="C68" s="146" t="s">
        <v>20</v>
      </c>
      <c r="D68" s="160">
        <v>25000</v>
      </c>
      <c r="E68" s="148">
        <v>41023</v>
      </c>
      <c r="F68" s="149" t="s">
        <v>11</v>
      </c>
      <c r="G68" s="107"/>
      <c r="H68" s="8"/>
      <c r="I68" s="1"/>
    </row>
    <row r="69" spans="1:9" x14ac:dyDescent="0.25">
      <c r="A69" s="144" t="s">
        <v>47</v>
      </c>
      <c r="B69" s="159" t="s">
        <v>42</v>
      </c>
      <c r="C69" s="146" t="s">
        <v>20</v>
      </c>
      <c r="D69" s="160">
        <v>25000</v>
      </c>
      <c r="E69" s="148">
        <v>41053</v>
      </c>
      <c r="F69" s="149" t="s">
        <v>11</v>
      </c>
      <c r="G69" s="107"/>
      <c r="H69" s="8"/>
      <c r="I69" s="1"/>
    </row>
    <row r="70" spans="1:9" x14ac:dyDescent="0.25">
      <c r="A70" s="144" t="s">
        <v>48</v>
      </c>
      <c r="B70" s="159" t="s">
        <v>42</v>
      </c>
      <c r="C70" s="146" t="s">
        <v>20</v>
      </c>
      <c r="D70" s="160">
        <v>25000</v>
      </c>
      <c r="E70" s="148">
        <v>41091</v>
      </c>
      <c r="F70" s="149" t="s">
        <v>11</v>
      </c>
      <c r="G70" s="107"/>
      <c r="H70" s="8"/>
      <c r="I70" s="1"/>
    </row>
    <row r="71" spans="1:9" x14ac:dyDescent="0.25">
      <c r="A71" s="144" t="s">
        <v>49</v>
      </c>
      <c r="B71" s="159" t="s">
        <v>42</v>
      </c>
      <c r="C71" s="146" t="s">
        <v>20</v>
      </c>
      <c r="D71" s="160">
        <v>25000</v>
      </c>
      <c r="E71" s="148">
        <v>41122</v>
      </c>
      <c r="F71" s="149" t="s">
        <v>11</v>
      </c>
      <c r="G71" s="107"/>
      <c r="H71" s="8"/>
      <c r="I71" s="1"/>
    </row>
    <row r="72" spans="1:9" x14ac:dyDescent="0.25">
      <c r="A72" s="144" t="s">
        <v>50</v>
      </c>
      <c r="B72" s="159" t="s">
        <v>42</v>
      </c>
      <c r="C72" s="146" t="s">
        <v>20</v>
      </c>
      <c r="D72" s="160">
        <v>25000</v>
      </c>
      <c r="E72" s="148">
        <v>41152</v>
      </c>
      <c r="F72" s="149" t="s">
        <v>11</v>
      </c>
      <c r="G72" s="107"/>
      <c r="H72" s="8"/>
      <c r="I72" s="1"/>
    </row>
    <row r="73" spans="1:9" x14ac:dyDescent="0.25">
      <c r="A73" s="144"/>
      <c r="B73" s="159"/>
      <c r="C73" s="146"/>
      <c r="D73" s="161">
        <f>SUM(D65:D72)</f>
        <v>200000</v>
      </c>
      <c r="E73" s="148"/>
      <c r="F73" s="149"/>
      <c r="G73" s="107"/>
      <c r="H73" s="8"/>
      <c r="I73" s="1"/>
    </row>
    <row r="74" spans="1:9" x14ac:dyDescent="0.25">
      <c r="A74" s="144" t="s">
        <v>221</v>
      </c>
      <c r="B74" s="159" t="s">
        <v>212</v>
      </c>
      <c r="C74" s="146" t="s">
        <v>213</v>
      </c>
      <c r="D74" s="160">
        <v>14042</v>
      </c>
      <c r="E74" s="148">
        <v>43088</v>
      </c>
      <c r="F74" s="149" t="s">
        <v>11</v>
      </c>
      <c r="G74" s="107"/>
      <c r="H74" s="8"/>
      <c r="I74" s="1"/>
    </row>
    <row r="75" spans="1:9" x14ac:dyDescent="0.25">
      <c r="A75" s="144"/>
      <c r="B75" s="159"/>
      <c r="C75" s="146"/>
      <c r="D75" s="161"/>
      <c r="E75" s="148"/>
      <c r="F75" s="149"/>
      <c r="G75" s="107"/>
      <c r="H75" s="8"/>
      <c r="I75" s="1"/>
    </row>
    <row r="76" spans="1:9" x14ac:dyDescent="0.25">
      <c r="A76" s="144" t="s">
        <v>51</v>
      </c>
      <c r="B76" s="159" t="s">
        <v>52</v>
      </c>
      <c r="C76" s="146" t="s">
        <v>53</v>
      </c>
      <c r="D76" s="161">
        <v>1653000</v>
      </c>
      <c r="E76" s="148">
        <v>41039</v>
      </c>
      <c r="F76" s="149" t="s">
        <v>11</v>
      </c>
      <c r="G76" s="107"/>
      <c r="H76" s="8"/>
      <c r="I76" s="1"/>
    </row>
    <row r="77" spans="1:9" x14ac:dyDescent="0.25">
      <c r="A77" s="144" t="s">
        <v>54</v>
      </c>
      <c r="B77" s="159" t="s">
        <v>55</v>
      </c>
      <c r="C77" s="146" t="s">
        <v>20</v>
      </c>
      <c r="D77" s="160">
        <v>25000</v>
      </c>
      <c r="E77" s="148">
        <v>40967</v>
      </c>
      <c r="F77" s="149" t="s">
        <v>11</v>
      </c>
      <c r="G77" s="107"/>
      <c r="H77" s="8"/>
      <c r="I77" s="1"/>
    </row>
    <row r="78" spans="1:9" x14ac:dyDescent="0.25">
      <c r="A78" s="144" t="s">
        <v>56</v>
      </c>
      <c r="B78" s="159" t="s">
        <v>55</v>
      </c>
      <c r="C78" s="146" t="s">
        <v>20</v>
      </c>
      <c r="D78" s="160">
        <v>25000</v>
      </c>
      <c r="E78" s="148">
        <v>40996</v>
      </c>
      <c r="F78" s="149" t="s">
        <v>11</v>
      </c>
      <c r="G78" s="107"/>
      <c r="H78" s="8"/>
      <c r="I78" s="1"/>
    </row>
    <row r="79" spans="1:9" x14ac:dyDescent="0.25">
      <c r="A79" s="144" t="s">
        <v>57</v>
      </c>
      <c r="B79" s="159" t="s">
        <v>55</v>
      </c>
      <c r="C79" s="146" t="s">
        <v>20</v>
      </c>
      <c r="D79" s="160">
        <v>25000</v>
      </c>
      <c r="E79" s="148">
        <v>41059</v>
      </c>
      <c r="F79" s="149" t="s">
        <v>11</v>
      </c>
      <c r="G79" s="107"/>
      <c r="H79" s="8"/>
      <c r="I79" s="1"/>
    </row>
    <row r="80" spans="1:9" x14ac:dyDescent="0.25">
      <c r="A80" s="144" t="s">
        <v>58</v>
      </c>
      <c r="B80" s="159" t="s">
        <v>55</v>
      </c>
      <c r="C80" s="146" t="s">
        <v>20</v>
      </c>
      <c r="D80" s="160">
        <v>25000</v>
      </c>
      <c r="E80" s="148">
        <v>41090</v>
      </c>
      <c r="F80" s="149" t="s">
        <v>11</v>
      </c>
      <c r="G80" s="107"/>
      <c r="H80" s="8"/>
      <c r="I80" s="1"/>
    </row>
    <row r="81" spans="1:9" x14ac:dyDescent="0.25">
      <c r="A81" s="144" t="s">
        <v>59</v>
      </c>
      <c r="B81" s="159" t="s">
        <v>55</v>
      </c>
      <c r="C81" s="146" t="s">
        <v>20</v>
      </c>
      <c r="D81" s="160">
        <v>25000</v>
      </c>
      <c r="E81" s="148">
        <v>41120</v>
      </c>
      <c r="F81" s="149" t="s">
        <v>11</v>
      </c>
      <c r="G81" s="107"/>
      <c r="H81" s="8"/>
      <c r="I81" s="1"/>
    </row>
    <row r="82" spans="1:9" x14ac:dyDescent="0.25">
      <c r="A82" s="144" t="s">
        <v>60</v>
      </c>
      <c r="B82" s="159" t="s">
        <v>55</v>
      </c>
      <c r="C82" s="146" t="s">
        <v>20</v>
      </c>
      <c r="D82" s="160">
        <v>25000</v>
      </c>
      <c r="E82" s="148">
        <v>41152</v>
      </c>
      <c r="F82" s="149" t="s">
        <v>11</v>
      </c>
      <c r="G82" s="107"/>
      <c r="H82" s="8"/>
      <c r="I82" s="1"/>
    </row>
    <row r="83" spans="1:9" x14ac:dyDescent="0.25">
      <c r="A83" s="144"/>
      <c r="B83" s="159"/>
      <c r="C83" s="146"/>
      <c r="D83" s="161">
        <f>SUM(D77:D82)</f>
        <v>150000</v>
      </c>
      <c r="E83" s="148"/>
      <c r="F83" s="149"/>
      <c r="G83" s="107"/>
      <c r="H83" s="8"/>
      <c r="I83" s="1"/>
    </row>
    <row r="84" spans="1:9" x14ac:dyDescent="0.25">
      <c r="A84" s="144" t="s">
        <v>61</v>
      </c>
      <c r="B84" s="159" t="s">
        <v>62</v>
      </c>
      <c r="C84" s="146" t="s">
        <v>63</v>
      </c>
      <c r="D84" s="160">
        <v>19952</v>
      </c>
      <c r="E84" s="148">
        <v>41106</v>
      </c>
      <c r="F84" s="149" t="s">
        <v>11</v>
      </c>
      <c r="G84" s="107"/>
      <c r="H84" s="8"/>
      <c r="I84" s="1"/>
    </row>
    <row r="85" spans="1:9" x14ac:dyDescent="0.25">
      <c r="A85" s="144" t="s">
        <v>64</v>
      </c>
      <c r="B85" s="159" t="s">
        <v>62</v>
      </c>
      <c r="C85" s="146" t="s">
        <v>63</v>
      </c>
      <c r="D85" s="160">
        <v>23356.6</v>
      </c>
      <c r="E85" s="148">
        <v>41107</v>
      </c>
      <c r="F85" s="149" t="s">
        <v>11</v>
      </c>
      <c r="G85" s="107"/>
      <c r="H85" s="8"/>
      <c r="I85" s="1"/>
    </row>
    <row r="86" spans="1:9" x14ac:dyDescent="0.25">
      <c r="A86" s="144" t="s">
        <v>65</v>
      </c>
      <c r="B86" s="159" t="s">
        <v>62</v>
      </c>
      <c r="C86" s="146" t="s">
        <v>63</v>
      </c>
      <c r="D86" s="160">
        <v>18908</v>
      </c>
      <c r="E86" s="148">
        <v>41107</v>
      </c>
      <c r="F86" s="149" t="s">
        <v>11</v>
      </c>
      <c r="G86" s="107"/>
      <c r="H86" s="8"/>
      <c r="I86" s="10"/>
    </row>
    <row r="87" spans="1:9" x14ac:dyDescent="0.25">
      <c r="A87" s="144" t="s">
        <v>66</v>
      </c>
      <c r="B87" s="159" t="s">
        <v>62</v>
      </c>
      <c r="C87" s="146" t="s">
        <v>67</v>
      </c>
      <c r="D87" s="160">
        <v>-19445.599999999999</v>
      </c>
      <c r="E87" s="148">
        <v>41171</v>
      </c>
      <c r="F87" s="149" t="s">
        <v>11</v>
      </c>
      <c r="G87" s="107"/>
      <c r="H87" s="8"/>
      <c r="I87" s="1"/>
    </row>
    <row r="88" spans="1:9" x14ac:dyDescent="0.25">
      <c r="A88" s="144"/>
      <c r="B88" s="159"/>
      <c r="C88" s="146"/>
      <c r="D88" s="161">
        <f>SUM(D84:D87)</f>
        <v>42771</v>
      </c>
      <c r="E88" s="148"/>
      <c r="F88" s="149"/>
      <c r="G88" s="107"/>
      <c r="H88" s="8"/>
      <c r="I88" s="1"/>
    </row>
    <row r="89" spans="1:9" x14ac:dyDescent="0.25">
      <c r="A89" s="144" t="s">
        <v>218</v>
      </c>
      <c r="B89" s="159" t="s">
        <v>68</v>
      </c>
      <c r="C89" s="146" t="s">
        <v>69</v>
      </c>
      <c r="D89" s="160">
        <v>227317</v>
      </c>
      <c r="E89" s="148">
        <v>43059</v>
      </c>
      <c r="F89" s="149" t="s">
        <v>11</v>
      </c>
      <c r="G89" s="107"/>
      <c r="H89" s="8"/>
      <c r="I89" s="1"/>
    </row>
    <row r="90" spans="1:9" x14ac:dyDescent="0.25">
      <c r="A90" s="144" t="s">
        <v>226</v>
      </c>
      <c r="B90" s="159" t="s">
        <v>68</v>
      </c>
      <c r="C90" s="146" t="s">
        <v>69</v>
      </c>
      <c r="D90" s="160">
        <v>227317</v>
      </c>
      <c r="E90" s="148">
        <v>43089</v>
      </c>
      <c r="F90" s="149" t="s">
        <v>11</v>
      </c>
      <c r="G90" s="107"/>
      <c r="H90" s="8"/>
      <c r="I90" s="1"/>
    </row>
    <row r="91" spans="1:9" x14ac:dyDescent="0.25">
      <c r="A91" s="144" t="s">
        <v>286</v>
      </c>
      <c r="B91" s="159" t="s">
        <v>68</v>
      </c>
      <c r="C91" s="146" t="s">
        <v>69</v>
      </c>
      <c r="D91" s="160">
        <v>225551</v>
      </c>
      <c r="E91" s="148">
        <v>43118</v>
      </c>
      <c r="F91" s="149" t="s">
        <v>11</v>
      </c>
      <c r="G91" s="107"/>
      <c r="H91" s="8"/>
      <c r="I91" s="1"/>
    </row>
    <row r="92" spans="1:9" x14ac:dyDescent="0.25">
      <c r="A92" s="144"/>
      <c r="B92" s="159"/>
      <c r="C92" s="146"/>
      <c r="D92" s="161">
        <f>SUM(D89:D91)</f>
        <v>680185</v>
      </c>
      <c r="E92" s="148"/>
      <c r="F92" s="149"/>
      <c r="G92" s="107"/>
      <c r="H92" s="8"/>
      <c r="I92" s="1"/>
    </row>
    <row r="93" spans="1:9" x14ac:dyDescent="0.25">
      <c r="A93" s="144"/>
      <c r="B93" s="168" t="s">
        <v>227</v>
      </c>
      <c r="C93" s="155" t="s">
        <v>69</v>
      </c>
      <c r="D93" s="169">
        <v>20789.099999999999</v>
      </c>
      <c r="E93" s="170"/>
      <c r="F93" s="158"/>
      <c r="G93" s="107"/>
      <c r="H93" s="8"/>
      <c r="I93" s="1"/>
    </row>
    <row r="94" spans="1:9" x14ac:dyDescent="0.25">
      <c r="A94" s="144" t="s">
        <v>281</v>
      </c>
      <c r="B94" s="159" t="s">
        <v>282</v>
      </c>
      <c r="C94" s="146" t="s">
        <v>284</v>
      </c>
      <c r="D94" s="167">
        <v>71073.45</v>
      </c>
      <c r="E94" s="148">
        <v>43101</v>
      </c>
      <c r="F94" s="149" t="s">
        <v>11</v>
      </c>
      <c r="G94" s="107"/>
      <c r="H94" s="8"/>
      <c r="I94" s="1"/>
    </row>
    <row r="95" spans="1:9" x14ac:dyDescent="0.25">
      <c r="A95" s="144" t="s">
        <v>278</v>
      </c>
      <c r="B95" s="159" t="s">
        <v>279</v>
      </c>
      <c r="C95" s="146" t="s">
        <v>205</v>
      </c>
      <c r="D95" s="167">
        <v>88093.88</v>
      </c>
      <c r="E95" s="148">
        <v>43097</v>
      </c>
      <c r="F95" s="149" t="s">
        <v>11</v>
      </c>
      <c r="G95" s="107"/>
      <c r="H95" s="8"/>
      <c r="I95" s="1"/>
    </row>
    <row r="96" spans="1:9" x14ac:dyDescent="0.25">
      <c r="A96" s="144" t="s">
        <v>244</v>
      </c>
      <c r="B96" s="159" t="s">
        <v>245</v>
      </c>
      <c r="C96" s="146" t="s">
        <v>246</v>
      </c>
      <c r="D96" s="167">
        <v>1190856.53</v>
      </c>
      <c r="E96" s="148">
        <v>42957</v>
      </c>
      <c r="F96" s="149" t="s">
        <v>11</v>
      </c>
      <c r="G96" s="107"/>
      <c r="H96" s="8"/>
      <c r="I96" s="1"/>
    </row>
    <row r="97" spans="1:10" x14ac:dyDescent="0.25">
      <c r="A97" s="144" t="s">
        <v>247</v>
      </c>
      <c r="B97" s="159" t="s">
        <v>245</v>
      </c>
      <c r="C97" s="146" t="s">
        <v>246</v>
      </c>
      <c r="D97" s="167">
        <v>11823.04</v>
      </c>
      <c r="E97" s="148">
        <v>42968</v>
      </c>
      <c r="F97" s="149" t="s">
        <v>11</v>
      </c>
      <c r="G97" s="107"/>
      <c r="H97" s="8"/>
      <c r="I97" s="1"/>
    </row>
    <row r="98" spans="1:10" x14ac:dyDescent="0.25">
      <c r="A98" s="144" t="s">
        <v>248</v>
      </c>
      <c r="B98" s="159" t="s">
        <v>245</v>
      </c>
      <c r="C98" s="146" t="s">
        <v>246</v>
      </c>
      <c r="D98" s="167">
        <v>1360.46</v>
      </c>
      <c r="E98" s="148">
        <v>42972</v>
      </c>
      <c r="F98" s="149" t="s">
        <v>11</v>
      </c>
      <c r="G98" s="107"/>
      <c r="H98" s="8"/>
      <c r="I98" s="1"/>
    </row>
    <row r="99" spans="1:10" x14ac:dyDescent="0.25">
      <c r="A99" s="144" t="s">
        <v>261</v>
      </c>
      <c r="B99" s="159" t="s">
        <v>245</v>
      </c>
      <c r="C99" s="146" t="s">
        <v>246</v>
      </c>
      <c r="D99" s="167">
        <v>11207.6</v>
      </c>
      <c r="E99" s="148">
        <v>43024</v>
      </c>
      <c r="F99" s="149" t="s">
        <v>11</v>
      </c>
      <c r="G99" s="107"/>
      <c r="H99" s="8"/>
      <c r="I99" s="1"/>
    </row>
    <row r="100" spans="1:10" x14ac:dyDescent="0.25">
      <c r="A100" s="144" t="s">
        <v>249</v>
      </c>
      <c r="B100" s="159" t="s">
        <v>245</v>
      </c>
      <c r="C100" s="146" t="s">
        <v>246</v>
      </c>
      <c r="D100" s="167">
        <v>84357.66</v>
      </c>
      <c r="E100" s="148">
        <v>43039</v>
      </c>
      <c r="F100" s="149" t="s">
        <v>11</v>
      </c>
      <c r="G100" s="107"/>
      <c r="H100" s="8"/>
      <c r="I100" s="1"/>
    </row>
    <row r="101" spans="1:10" x14ac:dyDescent="0.25">
      <c r="A101" s="144" t="s">
        <v>250</v>
      </c>
      <c r="B101" s="159" t="s">
        <v>245</v>
      </c>
      <c r="C101" s="146" t="s">
        <v>246</v>
      </c>
      <c r="D101" s="167">
        <v>63565.29</v>
      </c>
      <c r="E101" s="148">
        <v>43055</v>
      </c>
      <c r="F101" s="149" t="s">
        <v>11</v>
      </c>
      <c r="G101" s="107"/>
      <c r="H101" s="8"/>
      <c r="I101" s="1"/>
    </row>
    <row r="102" spans="1:10" x14ac:dyDescent="0.25">
      <c r="A102" s="144" t="s">
        <v>251</v>
      </c>
      <c r="B102" s="159" t="s">
        <v>245</v>
      </c>
      <c r="C102" s="146" t="s">
        <v>246</v>
      </c>
      <c r="D102" s="167">
        <v>25538.35</v>
      </c>
      <c r="E102" s="148">
        <v>43069</v>
      </c>
      <c r="F102" s="149" t="s">
        <v>11</v>
      </c>
      <c r="G102" s="107"/>
      <c r="H102" s="8"/>
      <c r="I102" s="1"/>
    </row>
    <row r="103" spans="1:10" x14ac:dyDescent="0.25">
      <c r="A103" s="144"/>
      <c r="B103" s="159"/>
      <c r="C103" s="146"/>
      <c r="D103" s="167">
        <f>SUM(D96:D102)</f>
        <v>1388708.9300000002</v>
      </c>
      <c r="E103" s="148"/>
      <c r="F103" s="149"/>
      <c r="G103" s="107"/>
      <c r="H103" s="8"/>
      <c r="I103" s="1"/>
    </row>
    <row r="104" spans="1:10" x14ac:dyDescent="0.25">
      <c r="A104" s="171" t="s">
        <v>72</v>
      </c>
      <c r="B104" s="159" t="s">
        <v>73</v>
      </c>
      <c r="C104" s="146" t="s">
        <v>74</v>
      </c>
      <c r="D104" s="160">
        <v>743271.48</v>
      </c>
      <c r="E104" s="148">
        <v>40911</v>
      </c>
      <c r="F104" s="149" t="s">
        <v>11</v>
      </c>
      <c r="G104" s="107"/>
      <c r="H104" s="8"/>
      <c r="I104" s="1"/>
      <c r="J104" s="7"/>
    </row>
    <row r="105" spans="1:10" x14ac:dyDescent="0.25">
      <c r="A105" s="171" t="s">
        <v>75</v>
      </c>
      <c r="B105" s="159" t="s">
        <v>73</v>
      </c>
      <c r="C105" s="146" t="s">
        <v>74</v>
      </c>
      <c r="D105" s="160">
        <v>-152927.66</v>
      </c>
      <c r="E105" s="148">
        <v>41321</v>
      </c>
      <c r="F105" s="149" t="s">
        <v>11</v>
      </c>
      <c r="G105" s="107"/>
      <c r="H105" s="8"/>
      <c r="I105" s="1"/>
    </row>
    <row r="106" spans="1:10" x14ac:dyDescent="0.25">
      <c r="A106" s="171" t="s">
        <v>76</v>
      </c>
      <c r="B106" s="159" t="s">
        <v>73</v>
      </c>
      <c r="C106" s="146" t="s">
        <v>74</v>
      </c>
      <c r="D106" s="160">
        <v>7891.57</v>
      </c>
      <c r="E106" s="148">
        <v>40992</v>
      </c>
      <c r="F106" s="149" t="s">
        <v>11</v>
      </c>
      <c r="G106" s="107"/>
      <c r="H106" s="8"/>
      <c r="I106" s="1"/>
    </row>
    <row r="107" spans="1:10" x14ac:dyDescent="0.25">
      <c r="A107" s="171" t="s">
        <v>77</v>
      </c>
      <c r="B107" s="159" t="s">
        <v>73</v>
      </c>
      <c r="C107" s="146" t="s">
        <v>74</v>
      </c>
      <c r="D107" s="160">
        <v>1995.2</v>
      </c>
      <c r="E107" s="148">
        <v>41082</v>
      </c>
      <c r="F107" s="149" t="s">
        <v>11</v>
      </c>
      <c r="G107" s="107"/>
      <c r="H107" s="8"/>
      <c r="I107" s="1"/>
    </row>
    <row r="108" spans="1:10" x14ac:dyDescent="0.25">
      <c r="A108" s="172"/>
      <c r="B108" s="159"/>
      <c r="C108" s="146"/>
      <c r="D108" s="161">
        <f>SUM(D104:D107)</f>
        <v>600230.58999999985</v>
      </c>
      <c r="E108" s="148"/>
      <c r="F108" s="149"/>
      <c r="G108" s="107"/>
      <c r="H108" s="8"/>
      <c r="I108" s="1"/>
    </row>
    <row r="109" spans="1:10" x14ac:dyDescent="0.25">
      <c r="A109" s="172" t="s">
        <v>37</v>
      </c>
      <c r="B109" s="159" t="s">
        <v>206</v>
      </c>
      <c r="C109" s="146" t="s">
        <v>20</v>
      </c>
      <c r="D109" s="161">
        <v>118000</v>
      </c>
      <c r="E109" s="148">
        <v>43073</v>
      </c>
      <c r="F109" s="149" t="s">
        <v>11</v>
      </c>
      <c r="G109" s="107"/>
      <c r="H109" s="8"/>
      <c r="I109" s="1"/>
    </row>
    <row r="110" spans="1:10" x14ac:dyDescent="0.25">
      <c r="A110" s="172" t="s">
        <v>221</v>
      </c>
      <c r="B110" s="159" t="s">
        <v>222</v>
      </c>
      <c r="C110" s="146" t="s">
        <v>223</v>
      </c>
      <c r="D110" s="160">
        <v>369882.8</v>
      </c>
      <c r="E110" s="148">
        <v>43075</v>
      </c>
      <c r="F110" s="149" t="s">
        <v>11</v>
      </c>
      <c r="G110" s="107"/>
      <c r="H110" s="8"/>
      <c r="I110" s="1"/>
    </row>
    <row r="111" spans="1:10" x14ac:dyDescent="0.25">
      <c r="A111" s="172"/>
      <c r="B111" s="159"/>
      <c r="C111" s="146"/>
      <c r="D111" s="167"/>
      <c r="E111" s="148"/>
      <c r="F111" s="149"/>
      <c r="G111" s="107"/>
      <c r="H111" s="8"/>
      <c r="I111" s="1"/>
    </row>
    <row r="112" spans="1:10" x14ac:dyDescent="0.25">
      <c r="A112" s="173" t="s">
        <v>78</v>
      </c>
      <c r="B112" s="159" t="s">
        <v>79</v>
      </c>
      <c r="C112" s="146" t="s">
        <v>80</v>
      </c>
      <c r="D112" s="161">
        <v>110940.17</v>
      </c>
      <c r="E112" s="148">
        <v>41173</v>
      </c>
      <c r="F112" s="149" t="s">
        <v>81</v>
      </c>
      <c r="G112" s="107"/>
      <c r="H112" s="8"/>
      <c r="I112" s="1"/>
    </row>
    <row r="113" spans="1:9" x14ac:dyDescent="0.25">
      <c r="A113" s="144" t="s">
        <v>82</v>
      </c>
      <c r="B113" s="159" t="s">
        <v>83</v>
      </c>
      <c r="C113" s="146" t="s">
        <v>84</v>
      </c>
      <c r="D113" s="161">
        <v>439830.91</v>
      </c>
      <c r="E113" s="148">
        <v>39854</v>
      </c>
      <c r="F113" s="149" t="s">
        <v>85</v>
      </c>
      <c r="G113" s="107"/>
      <c r="H113" s="8"/>
      <c r="I113" s="1"/>
    </row>
    <row r="114" spans="1:9" x14ac:dyDescent="0.25">
      <c r="A114" s="144" t="s">
        <v>86</v>
      </c>
      <c r="B114" s="159" t="s">
        <v>87</v>
      </c>
      <c r="C114" s="146" t="s">
        <v>84</v>
      </c>
      <c r="D114" s="174">
        <v>3752.4</v>
      </c>
      <c r="E114" s="148">
        <v>41781</v>
      </c>
      <c r="F114" s="149" t="s">
        <v>85</v>
      </c>
      <c r="G114" s="107"/>
      <c r="H114" s="8"/>
      <c r="I114" s="1"/>
    </row>
    <row r="115" spans="1:9" ht="15.75" thickBot="1" x14ac:dyDescent="0.3">
      <c r="A115" s="175"/>
      <c r="B115" s="176"/>
      <c r="C115" s="177" t="s">
        <v>88</v>
      </c>
      <c r="D115" s="178">
        <f>D12+D13+D14+D21+D38+D43++D48+D49+D52+D57+D58+D59+D64+D73+D74+D75+D76+D83+D88+D92+D93+D94+D95+D103+D108+D109+D110+D112+D113+D114</f>
        <v>8142579.54</v>
      </c>
      <c r="E115" s="179"/>
      <c r="F115" s="180"/>
      <c r="G115" s="107"/>
      <c r="H115" s="8"/>
      <c r="I115" s="1"/>
    </row>
    <row r="116" spans="1:9" x14ac:dyDescent="0.25">
      <c r="A116" s="94"/>
      <c r="B116" s="222"/>
      <c r="C116" s="222"/>
      <c r="D116" s="222"/>
      <c r="E116" s="93"/>
      <c r="F116" s="108"/>
      <c r="G116" s="11"/>
      <c r="H116" s="8"/>
      <c r="I116" s="1"/>
    </row>
    <row r="117" spans="1:9" x14ac:dyDescent="0.25">
      <c r="A117" s="93"/>
      <c r="B117" s="143"/>
      <c r="C117" s="109"/>
      <c r="D117" s="143"/>
      <c r="E117" s="143"/>
      <c r="F117" s="108"/>
      <c r="G117" s="108"/>
      <c r="H117" s="11"/>
      <c r="I117" s="9"/>
    </row>
    <row r="118" spans="1:9" x14ac:dyDescent="0.25">
      <c r="A118" s="110"/>
      <c r="B118" s="143" t="s">
        <v>89</v>
      </c>
      <c r="C118" s="143"/>
      <c r="D118" s="108"/>
      <c r="E118" s="108"/>
      <c r="F118" s="11"/>
      <c r="G118" s="93"/>
      <c r="H118" s="94"/>
      <c r="I118" s="1"/>
    </row>
    <row r="119" spans="1:9" ht="15.75" thickBot="1" x14ac:dyDescent="0.3">
      <c r="A119" s="111"/>
      <c r="B119" s="112"/>
      <c r="C119" s="112"/>
      <c r="D119" s="113"/>
      <c r="E119" s="113"/>
      <c r="F119" s="114"/>
      <c r="G119" s="93"/>
      <c r="H119" s="94"/>
      <c r="I119" s="1"/>
    </row>
    <row r="120" spans="1:9" ht="15.75" thickBot="1" x14ac:dyDescent="0.3">
      <c r="A120" s="110"/>
      <c r="B120" s="143"/>
      <c r="C120" s="143"/>
      <c r="D120" s="108"/>
      <c r="E120" s="108"/>
      <c r="F120" s="115"/>
      <c r="G120" s="116"/>
      <c r="H120" s="94"/>
      <c r="I120" s="1"/>
    </row>
    <row r="121" spans="1:9" ht="15.75" thickBot="1" x14ac:dyDescent="0.3">
      <c r="A121" s="117" t="s">
        <v>90</v>
      </c>
      <c r="B121" s="118" t="s">
        <v>91</v>
      </c>
      <c r="C121" s="119"/>
      <c r="D121" s="120" t="s">
        <v>5</v>
      </c>
      <c r="E121" s="117" t="s">
        <v>92</v>
      </c>
      <c r="F121" s="117" t="s">
        <v>7</v>
      </c>
      <c r="G121" s="116"/>
      <c r="H121" s="94"/>
      <c r="I121" s="1"/>
    </row>
    <row r="122" spans="1:9" x14ac:dyDescent="0.25">
      <c r="A122" s="91" t="s">
        <v>236</v>
      </c>
      <c r="B122" s="103" t="s">
        <v>234</v>
      </c>
      <c r="C122" s="104" t="s">
        <v>93</v>
      </c>
      <c r="D122" s="121">
        <v>25000</v>
      </c>
      <c r="E122" s="105">
        <v>43057</v>
      </c>
      <c r="F122" s="106" t="s">
        <v>11</v>
      </c>
      <c r="G122" s="94"/>
      <c r="H122" s="94"/>
      <c r="I122" s="1"/>
    </row>
    <row r="123" spans="1:9" x14ac:dyDescent="0.25">
      <c r="A123" s="91" t="s">
        <v>237</v>
      </c>
      <c r="B123" s="103" t="s">
        <v>238</v>
      </c>
      <c r="C123" s="104" t="s">
        <v>93</v>
      </c>
      <c r="D123" s="121">
        <v>19000</v>
      </c>
      <c r="E123" s="105">
        <v>43047</v>
      </c>
      <c r="F123" s="106" t="s">
        <v>11</v>
      </c>
      <c r="G123" s="94"/>
      <c r="H123" s="94"/>
      <c r="I123" s="1"/>
    </row>
    <row r="124" spans="1:9" x14ac:dyDescent="0.25">
      <c r="A124" s="91" t="s">
        <v>256</v>
      </c>
      <c r="B124" s="103" t="s">
        <v>257</v>
      </c>
      <c r="C124" s="104"/>
      <c r="D124" s="121">
        <v>34850</v>
      </c>
      <c r="E124" s="105"/>
      <c r="F124" s="106"/>
      <c r="G124" s="94"/>
      <c r="H124" s="94"/>
      <c r="I124" s="1"/>
    </row>
    <row r="125" spans="1:9" ht="15.75" thickBot="1" x14ac:dyDescent="0.3">
      <c r="A125" s="122" t="s">
        <v>94</v>
      </c>
      <c r="B125" s="103" t="s">
        <v>95</v>
      </c>
      <c r="C125" s="104" t="s">
        <v>96</v>
      </c>
      <c r="D125" s="123">
        <v>10383.02</v>
      </c>
      <c r="E125" s="105" t="s">
        <v>97</v>
      </c>
      <c r="F125" s="106" t="s">
        <v>70</v>
      </c>
      <c r="G125" s="94"/>
      <c r="H125" s="94"/>
      <c r="I125" s="1"/>
    </row>
    <row r="126" spans="1:9" ht="15.75" thickBot="1" x14ac:dyDescent="0.3">
      <c r="A126" s="124" t="s">
        <v>98</v>
      </c>
      <c r="B126" s="125"/>
      <c r="C126" s="126"/>
      <c r="D126" s="127">
        <f>SUM(D122:D125)</f>
        <v>89233.02</v>
      </c>
      <c r="E126" s="128"/>
      <c r="F126" s="129"/>
      <c r="G126" s="94"/>
      <c r="H126" s="94"/>
      <c r="I126" s="1"/>
    </row>
    <row r="127" spans="1:9" x14ac:dyDescent="0.25">
      <c r="A127" s="143"/>
      <c r="B127" s="143"/>
      <c r="C127" s="143"/>
      <c r="D127" s="130"/>
      <c r="E127" s="108"/>
      <c r="F127" s="131"/>
      <c r="G127" s="94"/>
      <c r="H127" s="94"/>
      <c r="I127" s="1"/>
    </row>
    <row r="128" spans="1:9" x14ac:dyDescent="0.25">
      <c r="A128" s="143"/>
      <c r="B128" s="143"/>
      <c r="C128" s="143"/>
      <c r="D128" s="130"/>
      <c r="E128" s="108"/>
      <c r="F128" s="131"/>
      <c r="G128" s="94"/>
      <c r="H128" s="94"/>
      <c r="I128" s="1"/>
    </row>
    <row r="129" spans="1:11" x14ac:dyDescent="0.25">
      <c r="A129" s="4"/>
      <c r="B129" s="4"/>
      <c r="C129" s="4"/>
      <c r="D129" s="132"/>
      <c r="E129" s="4"/>
      <c r="F129" s="5"/>
      <c r="G129" s="94"/>
      <c r="H129" s="94"/>
      <c r="I129" s="1"/>
    </row>
    <row r="130" spans="1:11" ht="15.75" thickBot="1" x14ac:dyDescent="0.3">
      <c r="A130" s="94"/>
      <c r="B130" s="133"/>
      <c r="C130" s="6"/>
      <c r="D130" s="6"/>
      <c r="E130" s="6"/>
      <c r="F130" s="6"/>
      <c r="G130" s="6"/>
      <c r="H130" s="6"/>
      <c r="I130" s="1"/>
    </row>
    <row r="131" spans="1:11" x14ac:dyDescent="0.25">
      <c r="A131" s="213" t="s">
        <v>99</v>
      </c>
      <c r="B131" s="214"/>
      <c r="C131" s="214"/>
      <c r="D131" s="214"/>
      <c r="E131" s="214"/>
      <c r="F131" s="214"/>
      <c r="G131" s="215"/>
      <c r="H131" s="94"/>
      <c r="I131" s="1"/>
    </row>
    <row r="132" spans="1:11" x14ac:dyDescent="0.25">
      <c r="A132" s="216" t="s">
        <v>0</v>
      </c>
      <c r="B132" s="217"/>
      <c r="C132" s="217"/>
      <c r="D132" s="217"/>
      <c r="E132" s="217"/>
      <c r="F132" s="217"/>
      <c r="G132" s="218"/>
      <c r="H132" s="94"/>
      <c r="I132" s="1"/>
    </row>
    <row r="133" spans="1:11" ht="15.75" thickBot="1" x14ac:dyDescent="0.3">
      <c r="A133" s="224" t="s">
        <v>100</v>
      </c>
      <c r="B133" s="225"/>
      <c r="C133" s="225"/>
      <c r="D133" s="225"/>
      <c r="E133" s="225"/>
      <c r="F133" s="225"/>
      <c r="G133" s="226"/>
      <c r="H133" s="116"/>
      <c r="I133" s="1"/>
    </row>
    <row r="134" spans="1:11" ht="15.75" thickBot="1" x14ac:dyDescent="0.3">
      <c r="A134" s="227" t="s">
        <v>268</v>
      </c>
      <c r="B134" s="228"/>
      <c r="C134" s="228"/>
      <c r="D134" s="228"/>
      <c r="E134" s="228"/>
      <c r="F134" s="228"/>
      <c r="G134" s="229"/>
      <c r="H134" s="116"/>
      <c r="I134" s="1"/>
    </row>
    <row r="135" spans="1:11" ht="15.75" thickBot="1" x14ac:dyDescent="0.3">
      <c r="A135" s="134" t="s">
        <v>3</v>
      </c>
      <c r="B135" s="135" t="s">
        <v>4</v>
      </c>
      <c r="C135" s="136" t="s">
        <v>101</v>
      </c>
      <c r="D135" s="136" t="s">
        <v>102</v>
      </c>
      <c r="E135" s="136" t="s">
        <v>103</v>
      </c>
      <c r="F135" s="137" t="s">
        <v>104</v>
      </c>
      <c r="G135" s="138" t="s">
        <v>105</v>
      </c>
      <c r="H135" s="116"/>
      <c r="I135" s="1"/>
    </row>
    <row r="136" spans="1:11" x14ac:dyDescent="0.25">
      <c r="A136" s="188" t="s">
        <v>106</v>
      </c>
      <c r="B136" s="189" t="s">
        <v>10</v>
      </c>
      <c r="C136" s="190"/>
      <c r="D136" s="190"/>
      <c r="E136" s="190"/>
      <c r="F136" s="190"/>
      <c r="G136" s="182">
        <v>8700</v>
      </c>
      <c r="H136" s="116"/>
      <c r="I136" s="1"/>
    </row>
    <row r="137" spans="1:11" x14ac:dyDescent="0.25">
      <c r="A137" s="188" t="s">
        <v>258</v>
      </c>
      <c r="B137" s="189" t="s">
        <v>259</v>
      </c>
      <c r="C137" s="190">
        <v>2802</v>
      </c>
      <c r="D137" s="190"/>
      <c r="E137" s="190"/>
      <c r="F137" s="190"/>
      <c r="G137" s="182"/>
      <c r="H137" s="116"/>
      <c r="I137" s="1"/>
    </row>
    <row r="138" spans="1:11" x14ac:dyDescent="0.25">
      <c r="A138" s="191" t="s">
        <v>16</v>
      </c>
      <c r="B138" s="192" t="s">
        <v>107</v>
      </c>
      <c r="C138" s="193"/>
      <c r="D138" s="193"/>
      <c r="E138" s="193">
        <v>219790.34</v>
      </c>
      <c r="F138" s="193"/>
      <c r="G138" s="183"/>
      <c r="H138" s="116"/>
      <c r="I138" s="1"/>
      <c r="J138" s="12"/>
    </row>
    <row r="139" spans="1:11" x14ac:dyDescent="0.25">
      <c r="A139" s="191" t="s">
        <v>13</v>
      </c>
      <c r="B139" s="192" t="s">
        <v>14</v>
      </c>
      <c r="C139" s="193"/>
      <c r="D139" s="193">
        <v>175000</v>
      </c>
      <c r="E139" s="194"/>
      <c r="F139" s="193"/>
      <c r="G139" s="183"/>
      <c r="H139" s="116"/>
      <c r="I139" s="1"/>
      <c r="J139" s="12"/>
    </row>
    <row r="140" spans="1:11" x14ac:dyDescent="0.25">
      <c r="A140" s="191" t="s">
        <v>108</v>
      </c>
      <c r="B140" s="195" t="s">
        <v>109</v>
      </c>
      <c r="C140" s="193"/>
      <c r="D140" s="193"/>
      <c r="E140" s="194"/>
      <c r="F140" s="193"/>
      <c r="G140" s="183">
        <v>190147.20000000001</v>
      </c>
      <c r="H140" s="94">
        <v>4</v>
      </c>
      <c r="I140" s="1"/>
      <c r="K140" s="13"/>
    </row>
    <row r="141" spans="1:11" x14ac:dyDescent="0.25">
      <c r="A141" s="191" t="s">
        <v>36</v>
      </c>
      <c r="B141" s="195" t="s">
        <v>211</v>
      </c>
      <c r="C141" s="193">
        <v>5914</v>
      </c>
      <c r="D141" s="193"/>
      <c r="E141" s="194"/>
      <c r="F141" s="193"/>
      <c r="G141" s="183"/>
      <c r="H141" s="94"/>
      <c r="I141" s="1"/>
      <c r="K141" s="13"/>
    </row>
    <row r="142" spans="1:11" x14ac:dyDescent="0.25">
      <c r="A142" s="191" t="s">
        <v>201</v>
      </c>
      <c r="B142" s="195" t="s">
        <v>228</v>
      </c>
      <c r="C142" s="193">
        <v>427618.01</v>
      </c>
      <c r="D142" s="193"/>
      <c r="E142" s="194"/>
      <c r="F142" s="193"/>
      <c r="G142" s="183"/>
      <c r="H142" s="94"/>
      <c r="I142" s="1"/>
      <c r="K142" s="13"/>
    </row>
    <row r="143" spans="1:11" x14ac:dyDescent="0.25">
      <c r="A143" s="191" t="s">
        <v>210</v>
      </c>
      <c r="B143" s="195" t="s">
        <v>38</v>
      </c>
      <c r="C143" s="193">
        <v>722087.03</v>
      </c>
      <c r="D143" s="193"/>
      <c r="E143" s="194"/>
      <c r="F143" s="193"/>
      <c r="G143" s="183"/>
      <c r="H143" s="94"/>
      <c r="I143" s="1"/>
      <c r="K143" s="13"/>
    </row>
    <row r="144" spans="1:11" x14ac:dyDescent="0.25">
      <c r="A144" s="191" t="s">
        <v>207</v>
      </c>
      <c r="B144" s="195" t="s">
        <v>38</v>
      </c>
      <c r="C144" s="193">
        <v>138.01</v>
      </c>
      <c r="D144" s="193"/>
      <c r="E144" s="194"/>
      <c r="F144" s="193"/>
      <c r="G144" s="183"/>
      <c r="H144" s="94"/>
      <c r="I144" s="1"/>
      <c r="K144" s="13"/>
    </row>
    <row r="145" spans="1:11" x14ac:dyDescent="0.25">
      <c r="A145" s="191" t="s">
        <v>199</v>
      </c>
      <c r="B145" s="195" t="s">
        <v>38</v>
      </c>
      <c r="C145" s="193">
        <v>1935.72</v>
      </c>
      <c r="D145" s="193"/>
      <c r="E145" s="194"/>
      <c r="F145" s="193"/>
      <c r="G145" s="183"/>
      <c r="H145" s="94"/>
      <c r="I145" s="1"/>
      <c r="K145" s="13"/>
    </row>
    <row r="146" spans="1:11" x14ac:dyDescent="0.25">
      <c r="A146" s="191" t="s">
        <v>265</v>
      </c>
      <c r="B146" s="195" t="s">
        <v>266</v>
      </c>
      <c r="C146" s="193">
        <v>9676</v>
      </c>
      <c r="D146" s="193"/>
      <c r="E146" s="194"/>
      <c r="F146" s="193"/>
      <c r="G146" s="183"/>
      <c r="H146" s="94"/>
      <c r="I146" s="1"/>
      <c r="K146" s="13"/>
    </row>
    <row r="147" spans="1:11" x14ac:dyDescent="0.25">
      <c r="A147" s="191" t="s">
        <v>40</v>
      </c>
      <c r="B147" s="195" t="s">
        <v>215</v>
      </c>
      <c r="C147" s="193">
        <v>30000</v>
      </c>
      <c r="D147" s="193"/>
      <c r="E147" s="194"/>
      <c r="F147" s="193"/>
      <c r="G147" s="183"/>
      <c r="H147" s="94"/>
      <c r="I147" s="1"/>
      <c r="K147" s="13"/>
    </row>
    <row r="148" spans="1:11" x14ac:dyDescent="0.25">
      <c r="A148" s="191" t="s">
        <v>42</v>
      </c>
      <c r="B148" s="195" t="s">
        <v>20</v>
      </c>
      <c r="C148" s="193"/>
      <c r="D148" s="193"/>
      <c r="E148" s="194"/>
      <c r="F148" s="193"/>
      <c r="G148" s="184">
        <v>200000</v>
      </c>
      <c r="H148" s="94"/>
      <c r="I148" s="1"/>
    </row>
    <row r="149" spans="1:11" x14ac:dyDescent="0.25">
      <c r="A149" s="191" t="s">
        <v>216</v>
      </c>
      <c r="B149" s="195" t="s">
        <v>200</v>
      </c>
      <c r="C149" s="193">
        <v>397471</v>
      </c>
      <c r="D149" s="193"/>
      <c r="E149" s="194"/>
      <c r="F149" s="193"/>
      <c r="G149" s="184"/>
      <c r="H149" s="94"/>
      <c r="I149" s="1"/>
    </row>
    <row r="150" spans="1:11" x14ac:dyDescent="0.25">
      <c r="A150" s="191" t="s">
        <v>212</v>
      </c>
      <c r="B150" s="195" t="s">
        <v>213</v>
      </c>
      <c r="C150" s="193">
        <v>14042</v>
      </c>
      <c r="D150" s="193"/>
      <c r="E150" s="194"/>
      <c r="F150" s="193"/>
      <c r="G150" s="184"/>
      <c r="H150" s="94"/>
      <c r="I150" s="1"/>
    </row>
    <row r="151" spans="1:11" x14ac:dyDescent="0.25">
      <c r="A151" s="191" t="s">
        <v>52</v>
      </c>
      <c r="B151" s="195" t="s">
        <v>110</v>
      </c>
      <c r="C151" s="193"/>
      <c r="D151" s="193"/>
      <c r="E151" s="194"/>
      <c r="F151" s="193"/>
      <c r="G151" s="184">
        <v>1653000</v>
      </c>
      <c r="H151" s="94"/>
      <c r="I151" s="1"/>
    </row>
    <row r="152" spans="1:11" x14ac:dyDescent="0.25">
      <c r="A152" s="191" t="s">
        <v>111</v>
      </c>
      <c r="B152" s="195" t="s">
        <v>112</v>
      </c>
      <c r="C152" s="193"/>
      <c r="D152" s="193"/>
      <c r="E152" s="194"/>
      <c r="F152" s="193"/>
      <c r="G152" s="184">
        <v>150000</v>
      </c>
      <c r="H152" s="94"/>
      <c r="I152" s="1"/>
    </row>
    <row r="153" spans="1:11" x14ac:dyDescent="0.25">
      <c r="A153" s="191" t="s">
        <v>62</v>
      </c>
      <c r="B153" s="195" t="s">
        <v>113</v>
      </c>
      <c r="C153" s="193"/>
      <c r="D153" s="193"/>
      <c r="E153" s="193"/>
      <c r="F153" s="193"/>
      <c r="G153" s="184">
        <v>42771</v>
      </c>
      <c r="H153" s="94"/>
      <c r="I153" s="1"/>
    </row>
    <row r="154" spans="1:11" x14ac:dyDescent="0.25">
      <c r="A154" s="191" t="s">
        <v>283</v>
      </c>
      <c r="B154" s="195" t="s">
        <v>71</v>
      </c>
      <c r="C154" s="193">
        <v>71073.45</v>
      </c>
      <c r="D154" s="193"/>
      <c r="E154" s="193"/>
      <c r="F154" s="193"/>
      <c r="G154" s="184"/>
      <c r="H154" s="94"/>
      <c r="I154" s="1"/>
    </row>
    <row r="155" spans="1:11" x14ac:dyDescent="0.25">
      <c r="A155" s="191" t="s">
        <v>279</v>
      </c>
      <c r="B155" s="195" t="s">
        <v>205</v>
      </c>
      <c r="C155" s="193">
        <v>88093.88</v>
      </c>
      <c r="D155" s="193"/>
      <c r="E155" s="193"/>
      <c r="F155" s="193"/>
      <c r="G155" s="184"/>
      <c r="H155" s="94"/>
      <c r="I155" s="1"/>
    </row>
    <row r="156" spans="1:11" x14ac:dyDescent="0.25">
      <c r="A156" s="191" t="s">
        <v>114</v>
      </c>
      <c r="B156" s="195" t="s">
        <v>115</v>
      </c>
      <c r="C156" s="193"/>
      <c r="D156" s="193"/>
      <c r="E156" s="193"/>
      <c r="F156" s="193"/>
      <c r="G156" s="184">
        <v>600230.59</v>
      </c>
      <c r="H156" s="94"/>
      <c r="I156" s="1"/>
    </row>
    <row r="157" spans="1:11" x14ac:dyDescent="0.25">
      <c r="A157" s="191" t="s">
        <v>232</v>
      </c>
      <c r="B157" s="195" t="s">
        <v>231</v>
      </c>
      <c r="C157" s="193">
        <v>1388708.93</v>
      </c>
      <c r="D157" s="193"/>
      <c r="E157" s="193"/>
      <c r="F157" s="193"/>
      <c r="G157" s="184"/>
      <c r="H157" s="94"/>
      <c r="I157" s="1"/>
    </row>
    <row r="158" spans="1:11" x14ac:dyDescent="0.25">
      <c r="A158" s="191" t="s">
        <v>68</v>
      </c>
      <c r="B158" s="195" t="s">
        <v>69</v>
      </c>
      <c r="C158" s="196">
        <v>680185</v>
      </c>
      <c r="D158" s="193"/>
      <c r="E158" s="193"/>
      <c r="F158" s="193"/>
      <c r="G158" s="184"/>
      <c r="H158" s="94"/>
      <c r="I158" s="65"/>
      <c r="J158" s="66"/>
      <c r="K158" s="67"/>
    </row>
    <row r="159" spans="1:11" x14ac:dyDescent="0.25">
      <c r="A159" s="191" t="s">
        <v>227</v>
      </c>
      <c r="B159" s="195" t="s">
        <v>69</v>
      </c>
      <c r="C159" s="196">
        <v>20789.099999999999</v>
      </c>
      <c r="D159" s="193"/>
      <c r="E159" s="193"/>
      <c r="F159" s="193"/>
      <c r="G159" s="184"/>
      <c r="H159" s="94"/>
      <c r="I159" s="65"/>
      <c r="J159" s="66"/>
      <c r="K159" s="67"/>
    </row>
    <row r="160" spans="1:11" x14ac:dyDescent="0.25">
      <c r="A160" s="197" t="s">
        <v>222</v>
      </c>
      <c r="B160" s="195" t="s">
        <v>223</v>
      </c>
      <c r="C160" s="193">
        <v>369882.8</v>
      </c>
      <c r="D160" s="193"/>
      <c r="E160" s="193"/>
      <c r="F160" s="193"/>
      <c r="G160" s="184"/>
      <c r="H160" s="94"/>
      <c r="I160" s="1"/>
    </row>
    <row r="161" spans="1:9" x14ac:dyDescent="0.25">
      <c r="A161" s="197" t="s">
        <v>206</v>
      </c>
      <c r="B161" s="195" t="s">
        <v>20</v>
      </c>
      <c r="C161" s="193">
        <v>118000</v>
      </c>
      <c r="D161" s="193"/>
      <c r="E161" s="193"/>
      <c r="F161" s="193"/>
      <c r="G161" s="184"/>
      <c r="H161" s="94"/>
      <c r="I161" s="1"/>
    </row>
    <row r="162" spans="1:9" x14ac:dyDescent="0.25">
      <c r="A162" s="191" t="s">
        <v>79</v>
      </c>
      <c r="B162" s="195" t="s">
        <v>118</v>
      </c>
      <c r="C162" s="193"/>
      <c r="D162" s="193"/>
      <c r="E162" s="193"/>
      <c r="F162" s="193"/>
      <c r="G162" s="184">
        <v>110940.17</v>
      </c>
      <c r="H162" s="94"/>
      <c r="I162" s="1"/>
    </row>
    <row r="163" spans="1:9" x14ac:dyDescent="0.25">
      <c r="A163" s="191" t="s">
        <v>83</v>
      </c>
      <c r="B163" s="195" t="s">
        <v>117</v>
      </c>
      <c r="C163" s="193"/>
      <c r="D163" s="193"/>
      <c r="E163" s="193"/>
      <c r="F163" s="193"/>
      <c r="G163" s="184">
        <v>439830.91</v>
      </c>
      <c r="H163" s="94"/>
      <c r="I163" s="1"/>
    </row>
    <row r="164" spans="1:9" x14ac:dyDescent="0.25">
      <c r="A164" s="198" t="s">
        <v>116</v>
      </c>
      <c r="B164" s="199" t="s">
        <v>117</v>
      </c>
      <c r="C164" s="200"/>
      <c r="D164" s="200"/>
      <c r="E164" s="200"/>
      <c r="F164" s="200"/>
      <c r="G164" s="201">
        <v>3752.4</v>
      </c>
      <c r="H164" s="94"/>
      <c r="I164" s="1"/>
    </row>
    <row r="165" spans="1:9" x14ac:dyDescent="0.25">
      <c r="A165" s="191" t="s">
        <v>229</v>
      </c>
      <c r="B165" s="195" t="s">
        <v>93</v>
      </c>
      <c r="C165" s="193">
        <v>25000</v>
      </c>
      <c r="D165" s="193"/>
      <c r="E165" s="193"/>
      <c r="F165" s="193"/>
      <c r="G165" s="184"/>
      <c r="H165" s="94"/>
      <c r="I165" s="1"/>
    </row>
    <row r="166" spans="1:9" x14ac:dyDescent="0.25">
      <c r="A166" s="191" t="s">
        <v>230</v>
      </c>
      <c r="B166" s="195" t="s">
        <v>93</v>
      </c>
      <c r="C166" s="193">
        <v>19000</v>
      </c>
      <c r="D166" s="193"/>
      <c r="E166" s="193"/>
      <c r="F166" s="193"/>
      <c r="G166" s="184"/>
      <c r="H166" s="94"/>
      <c r="I166" s="1"/>
    </row>
    <row r="167" spans="1:9" x14ac:dyDescent="0.25">
      <c r="A167" s="191" t="s">
        <v>256</v>
      </c>
      <c r="B167" s="195" t="s">
        <v>257</v>
      </c>
      <c r="C167" s="193">
        <v>34850</v>
      </c>
      <c r="D167" s="193"/>
      <c r="E167" s="193"/>
      <c r="F167" s="193"/>
      <c r="G167" s="184"/>
      <c r="H167" s="94"/>
      <c r="I167" s="1"/>
    </row>
    <row r="168" spans="1:9" x14ac:dyDescent="0.25">
      <c r="A168" s="191" t="s">
        <v>95</v>
      </c>
      <c r="B168" s="195" t="s">
        <v>119</v>
      </c>
      <c r="C168" s="193"/>
      <c r="D168" s="193"/>
      <c r="E168" s="193"/>
      <c r="F168" s="193">
        <v>10383.02</v>
      </c>
      <c r="G168" s="184"/>
      <c r="H168" s="94"/>
      <c r="I168" s="1"/>
    </row>
    <row r="169" spans="1:9" ht="15.75" thickBot="1" x14ac:dyDescent="0.3">
      <c r="A169" s="202" t="s">
        <v>120</v>
      </c>
      <c r="B169" s="195" t="s">
        <v>121</v>
      </c>
      <c r="C169" s="203"/>
      <c r="D169" s="203"/>
      <c r="E169" s="203"/>
      <c r="F169" s="203"/>
      <c r="G169" s="204">
        <v>11946526.470000001</v>
      </c>
      <c r="H169" s="94"/>
      <c r="I169" s="1" t="s">
        <v>122</v>
      </c>
    </row>
    <row r="170" spans="1:9" ht="15.75" thickBot="1" x14ac:dyDescent="0.3">
      <c r="A170" s="205" t="s">
        <v>123</v>
      </c>
      <c r="B170" s="206"/>
      <c r="C170" s="207">
        <f>SUM(C136:C169)</f>
        <v>4427266.9300000006</v>
      </c>
      <c r="D170" s="207">
        <f>SUM(D136:D169)</f>
        <v>175000</v>
      </c>
      <c r="E170" s="207">
        <f>SUM(E136:E169)</f>
        <v>219790.34</v>
      </c>
      <c r="F170" s="207">
        <f>SUM(F136:F169)</f>
        <v>10383.02</v>
      </c>
      <c r="G170" s="208">
        <f>SUM(G136:G169)</f>
        <v>15345898.74</v>
      </c>
      <c r="H170" s="94"/>
      <c r="I170" s="1"/>
    </row>
    <row r="171" spans="1:9" x14ac:dyDescent="0.25">
      <c r="A171" s="109"/>
      <c r="B171" s="6"/>
      <c r="C171" s="6"/>
      <c r="D171" s="6"/>
      <c r="E171" s="6"/>
      <c r="F171" s="139"/>
      <c r="G171" s="140"/>
      <c r="H171" s="94"/>
      <c r="I171" s="1"/>
    </row>
    <row r="172" spans="1:9" x14ac:dyDescent="0.25">
      <c r="A172" s="133"/>
      <c r="B172" s="6"/>
      <c r="C172" s="6"/>
      <c r="D172" s="6"/>
      <c r="E172" s="141" t="s">
        <v>124</v>
      </c>
      <c r="F172" s="141"/>
      <c r="G172" s="140">
        <f>SUM(G170+F170+E170+D170+C170)</f>
        <v>20178339.030000001</v>
      </c>
      <c r="H172" s="94"/>
      <c r="I172" s="1"/>
    </row>
    <row r="173" spans="1:9" x14ac:dyDescent="0.25">
      <c r="A173" s="133"/>
      <c r="B173" s="6"/>
      <c r="C173" s="6"/>
      <c r="D173" s="6"/>
      <c r="E173" s="141"/>
      <c r="F173" s="141"/>
      <c r="G173" s="140"/>
      <c r="H173" s="94"/>
      <c r="I173" s="1"/>
    </row>
    <row r="174" spans="1:9" x14ac:dyDescent="0.25">
      <c r="A174" s="133"/>
      <c r="B174" s="6"/>
      <c r="C174" s="6"/>
      <c r="D174" s="6"/>
      <c r="E174" s="141"/>
      <c r="F174" s="141"/>
      <c r="G174" s="140"/>
      <c r="H174" s="94"/>
      <c r="I174" s="1"/>
    </row>
    <row r="175" spans="1:9" x14ac:dyDescent="0.25">
      <c r="A175" s="14"/>
      <c r="B175" s="15"/>
      <c r="C175" s="15"/>
      <c r="D175" s="15"/>
      <c r="E175" s="16"/>
      <c r="F175" s="16"/>
      <c r="G175" s="17"/>
      <c r="I175" s="1"/>
    </row>
    <row r="176" spans="1:9" x14ac:dyDescent="0.25">
      <c r="A176" s="14"/>
      <c r="B176" s="15"/>
      <c r="C176" s="15"/>
      <c r="D176" s="15"/>
      <c r="E176" s="16"/>
      <c r="F176" s="16"/>
      <c r="G176" s="17"/>
      <c r="I176" s="1"/>
    </row>
    <row r="177" spans="1:9" x14ac:dyDescent="0.25">
      <c r="A177" s="14"/>
      <c r="B177" s="15"/>
      <c r="C177" s="15"/>
      <c r="D177" s="15"/>
      <c r="E177" s="16"/>
      <c r="F177" s="16"/>
      <c r="G177" s="17"/>
      <c r="I177" s="1"/>
    </row>
    <row r="178" spans="1:9" x14ac:dyDescent="0.25">
      <c r="A178" s="14"/>
      <c r="B178" s="15"/>
      <c r="C178" s="15"/>
      <c r="D178" s="15"/>
      <c r="E178" s="16"/>
      <c r="F178" s="16"/>
      <c r="G178" s="17"/>
      <c r="I178" s="1"/>
    </row>
    <row r="179" spans="1:9" x14ac:dyDescent="0.25">
      <c r="A179" s="14"/>
      <c r="B179" s="15"/>
      <c r="C179" s="15"/>
      <c r="D179" s="15"/>
      <c r="E179" s="16"/>
      <c r="F179" s="16"/>
      <c r="G179" s="17"/>
      <c r="I179" s="1"/>
    </row>
    <row r="180" spans="1:9" x14ac:dyDescent="0.25">
      <c r="A180" s="14"/>
      <c r="B180" s="15"/>
      <c r="C180" s="15"/>
      <c r="D180" s="15"/>
      <c r="E180" s="16"/>
      <c r="F180" s="16"/>
      <c r="G180" s="17"/>
      <c r="I180" s="1"/>
    </row>
    <row r="181" spans="1:9" x14ac:dyDescent="0.25">
      <c r="A181" s="14"/>
      <c r="B181" s="15"/>
      <c r="C181" s="15"/>
      <c r="D181" s="15"/>
      <c r="E181" s="16"/>
      <c r="F181" s="16"/>
      <c r="G181" s="17"/>
      <c r="I181" s="1"/>
    </row>
    <row r="182" spans="1:9" x14ac:dyDescent="0.25">
      <c r="A182" s="14"/>
      <c r="B182" s="15"/>
      <c r="C182" s="15"/>
      <c r="D182" s="15"/>
      <c r="E182" s="16"/>
      <c r="F182" s="16"/>
      <c r="G182" s="17"/>
      <c r="I182" s="1"/>
    </row>
    <row r="183" spans="1:9" x14ac:dyDescent="0.25">
      <c r="A183" s="14"/>
      <c r="B183" s="15"/>
      <c r="C183" s="15"/>
      <c r="D183" s="15"/>
      <c r="E183" s="16"/>
      <c r="F183" s="16"/>
      <c r="G183" s="17"/>
      <c r="I183" s="1"/>
    </row>
    <row r="184" spans="1:9" x14ac:dyDescent="0.25">
      <c r="A184" s="14"/>
      <c r="B184" s="15"/>
      <c r="C184" s="15"/>
      <c r="D184" s="15"/>
      <c r="E184" s="16"/>
      <c r="F184" s="16"/>
      <c r="G184" s="17"/>
      <c r="I184" s="1"/>
    </row>
    <row r="185" spans="1:9" x14ac:dyDescent="0.25">
      <c r="A185" s="14"/>
      <c r="B185" s="15"/>
      <c r="C185" s="15"/>
      <c r="D185" s="15"/>
      <c r="E185" s="16"/>
      <c r="F185" s="16"/>
      <c r="G185" s="17"/>
      <c r="I185" s="1"/>
    </row>
    <row r="186" spans="1:9" x14ac:dyDescent="0.25">
      <c r="A186" s="18"/>
      <c r="B186" s="230" t="s">
        <v>0</v>
      </c>
      <c r="C186" s="231"/>
      <c r="D186" s="232"/>
      <c r="E186" s="16"/>
      <c r="F186" s="16"/>
      <c r="G186" s="17"/>
      <c r="I186" s="1"/>
    </row>
    <row r="187" spans="1:9" x14ac:dyDescent="0.25">
      <c r="A187" s="18"/>
      <c r="B187" s="233" t="s">
        <v>125</v>
      </c>
      <c r="C187" s="234"/>
      <c r="D187" s="235"/>
      <c r="E187" s="16"/>
      <c r="F187" s="16"/>
      <c r="G187" s="17"/>
      <c r="I187" s="1"/>
    </row>
    <row r="188" spans="1:9" x14ac:dyDescent="0.25">
      <c r="A188" s="18"/>
      <c r="B188" s="230" t="s">
        <v>268</v>
      </c>
      <c r="C188" s="231"/>
      <c r="D188" s="232"/>
      <c r="E188" s="16"/>
      <c r="F188" s="16"/>
      <c r="G188" s="17"/>
      <c r="I188" s="1"/>
    </row>
    <row r="189" spans="1:9" x14ac:dyDescent="0.25">
      <c r="A189" s="19" t="s">
        <v>126</v>
      </c>
      <c r="B189" s="20" t="s">
        <v>92</v>
      </c>
      <c r="C189" s="21" t="s">
        <v>127</v>
      </c>
      <c r="D189" s="21" t="s">
        <v>5</v>
      </c>
      <c r="E189" s="75"/>
      <c r="F189" s="16"/>
      <c r="G189" s="17"/>
      <c r="I189" s="1"/>
    </row>
    <row r="190" spans="1:9" x14ac:dyDescent="0.25">
      <c r="A190" s="22">
        <v>1</v>
      </c>
      <c r="B190" s="23">
        <v>36970</v>
      </c>
      <c r="C190" s="24" t="s">
        <v>128</v>
      </c>
      <c r="D190" s="25">
        <v>31609.32</v>
      </c>
      <c r="E190" s="75"/>
      <c r="F190" s="16"/>
      <c r="G190" s="17"/>
      <c r="I190" s="1"/>
    </row>
    <row r="191" spans="1:9" x14ac:dyDescent="0.25">
      <c r="A191" s="22">
        <v>2</v>
      </c>
      <c r="B191" s="23">
        <v>38495</v>
      </c>
      <c r="C191" s="24" t="s">
        <v>129</v>
      </c>
      <c r="D191" s="25">
        <v>46515</v>
      </c>
      <c r="E191" s="75"/>
      <c r="F191" s="16"/>
      <c r="G191" s="17"/>
      <c r="I191" s="1"/>
    </row>
    <row r="192" spans="1:9" x14ac:dyDescent="0.25">
      <c r="A192" s="22">
        <v>3</v>
      </c>
      <c r="B192" s="26">
        <v>38903</v>
      </c>
      <c r="C192" s="24" t="s">
        <v>130</v>
      </c>
      <c r="D192" s="25">
        <v>66332.56</v>
      </c>
      <c r="E192" s="75"/>
      <c r="F192" s="16"/>
      <c r="G192" s="17"/>
      <c r="I192" s="1"/>
    </row>
    <row r="193" spans="1:9" x14ac:dyDescent="0.25">
      <c r="A193" s="22">
        <v>4</v>
      </c>
      <c r="B193" s="26">
        <v>39637</v>
      </c>
      <c r="C193" s="24" t="s">
        <v>131</v>
      </c>
      <c r="D193" s="25">
        <v>320108</v>
      </c>
      <c r="E193" s="16"/>
      <c r="F193" s="16"/>
      <c r="G193" s="17"/>
      <c r="I193" s="1"/>
    </row>
    <row r="194" spans="1:9" x14ac:dyDescent="0.25">
      <c r="A194" s="87">
        <v>1</v>
      </c>
      <c r="B194" s="88">
        <v>42818</v>
      </c>
      <c r="C194" s="89" t="s">
        <v>209</v>
      </c>
      <c r="D194" s="90">
        <v>525000</v>
      </c>
      <c r="E194" s="16"/>
      <c r="F194" s="16"/>
      <c r="G194" s="17"/>
      <c r="I194" s="1"/>
    </row>
    <row r="195" spans="1:9" x14ac:dyDescent="0.25">
      <c r="A195" s="22">
        <v>5</v>
      </c>
      <c r="B195" s="26">
        <v>38071</v>
      </c>
      <c r="C195" s="24" t="s">
        <v>132</v>
      </c>
      <c r="D195" s="25">
        <v>232410.8</v>
      </c>
      <c r="E195" s="16"/>
      <c r="F195" s="16"/>
      <c r="G195" s="17"/>
      <c r="I195" s="1"/>
    </row>
    <row r="196" spans="1:9" x14ac:dyDescent="0.25">
      <c r="A196" s="22">
        <v>6</v>
      </c>
      <c r="B196" s="26">
        <v>37287</v>
      </c>
      <c r="C196" s="24" t="s">
        <v>133</v>
      </c>
      <c r="D196" s="25">
        <v>950000</v>
      </c>
      <c r="E196" s="16"/>
      <c r="F196" s="16"/>
      <c r="G196" s="17"/>
      <c r="I196" s="1"/>
    </row>
    <row r="197" spans="1:9" x14ac:dyDescent="0.25">
      <c r="A197" s="22">
        <v>7</v>
      </c>
      <c r="B197" s="26"/>
      <c r="C197" s="24" t="s">
        <v>134</v>
      </c>
      <c r="D197" s="25">
        <v>99007.45</v>
      </c>
      <c r="E197" s="16"/>
      <c r="F197" s="16"/>
      <c r="G197" s="17"/>
      <c r="I197" s="1"/>
    </row>
    <row r="198" spans="1:9" x14ac:dyDescent="0.25">
      <c r="A198" s="22"/>
      <c r="B198" s="26">
        <v>43006</v>
      </c>
      <c r="C198" s="24" t="s">
        <v>214</v>
      </c>
      <c r="D198" s="25">
        <v>200000</v>
      </c>
      <c r="E198" s="16"/>
      <c r="F198" s="16"/>
      <c r="G198" s="17"/>
      <c r="I198" s="1"/>
    </row>
    <row r="199" spans="1:9" x14ac:dyDescent="0.25">
      <c r="A199" s="22">
        <v>8</v>
      </c>
      <c r="B199" s="26">
        <v>38586</v>
      </c>
      <c r="C199" s="24" t="s">
        <v>135</v>
      </c>
      <c r="D199" s="25">
        <v>94424.19</v>
      </c>
      <c r="E199" s="16"/>
      <c r="F199" s="16"/>
      <c r="G199" s="17"/>
      <c r="I199" s="1"/>
    </row>
    <row r="200" spans="1:9" x14ac:dyDescent="0.25">
      <c r="A200" s="22">
        <v>9</v>
      </c>
      <c r="B200" s="26">
        <v>38135</v>
      </c>
      <c r="C200" s="24" t="s">
        <v>136</v>
      </c>
      <c r="D200" s="25">
        <v>1097438.18</v>
      </c>
      <c r="E200" s="16"/>
      <c r="F200" s="16"/>
      <c r="G200" s="17"/>
      <c r="I200" s="1"/>
    </row>
    <row r="201" spans="1:9" x14ac:dyDescent="0.25">
      <c r="A201" s="22">
        <v>10</v>
      </c>
      <c r="B201" s="26">
        <v>39757</v>
      </c>
      <c r="C201" s="24" t="s">
        <v>137</v>
      </c>
      <c r="D201" s="25">
        <v>60000</v>
      </c>
      <c r="E201" s="16"/>
      <c r="F201" s="16"/>
      <c r="G201" s="17"/>
      <c r="I201" s="1"/>
    </row>
    <row r="202" spans="1:9" x14ac:dyDescent="0.25">
      <c r="A202" s="22">
        <v>11</v>
      </c>
      <c r="B202" s="26">
        <v>39843</v>
      </c>
      <c r="C202" s="24" t="s">
        <v>138</v>
      </c>
      <c r="D202" s="25">
        <v>55703.199999999997</v>
      </c>
      <c r="E202" s="16"/>
      <c r="F202" s="16"/>
      <c r="G202" s="17"/>
      <c r="I202" s="1"/>
    </row>
    <row r="203" spans="1:9" x14ac:dyDescent="0.25">
      <c r="A203" s="22">
        <v>12</v>
      </c>
      <c r="B203" s="26">
        <v>36707</v>
      </c>
      <c r="C203" s="24" t="s">
        <v>139</v>
      </c>
      <c r="D203" s="27">
        <v>305652.89</v>
      </c>
      <c r="E203" s="16"/>
      <c r="F203" s="16"/>
      <c r="G203" s="17"/>
      <c r="I203" s="1"/>
    </row>
    <row r="204" spans="1:9" x14ac:dyDescent="0.25">
      <c r="A204" s="22"/>
      <c r="B204" s="26">
        <v>39511</v>
      </c>
      <c r="C204" s="24" t="s">
        <v>217</v>
      </c>
      <c r="D204" s="27">
        <v>180642</v>
      </c>
      <c r="E204" s="16"/>
      <c r="F204" s="16"/>
      <c r="G204" s="17"/>
      <c r="I204" s="1"/>
    </row>
    <row r="205" spans="1:9" x14ac:dyDescent="0.25">
      <c r="A205" s="22">
        <v>13</v>
      </c>
      <c r="B205" s="26">
        <v>31309</v>
      </c>
      <c r="C205" s="24" t="s">
        <v>140</v>
      </c>
      <c r="D205" s="27">
        <v>10308.950000000001</v>
      </c>
      <c r="E205" s="16"/>
      <c r="F205" s="16"/>
      <c r="G205" s="17"/>
      <c r="I205" s="1"/>
    </row>
    <row r="206" spans="1:9" x14ac:dyDescent="0.25">
      <c r="A206" s="22">
        <v>14</v>
      </c>
      <c r="B206" s="26">
        <v>38205</v>
      </c>
      <c r="C206" s="24" t="s">
        <v>141</v>
      </c>
      <c r="D206" s="27">
        <v>9305</v>
      </c>
      <c r="E206" s="16"/>
      <c r="F206" s="16"/>
      <c r="G206" s="17"/>
      <c r="I206" s="1"/>
    </row>
    <row r="207" spans="1:9" x14ac:dyDescent="0.25">
      <c r="A207" s="22">
        <v>15</v>
      </c>
      <c r="B207" s="26">
        <v>36965</v>
      </c>
      <c r="C207" s="24" t="s">
        <v>142</v>
      </c>
      <c r="D207" s="25">
        <v>148366.04</v>
      </c>
      <c r="E207" s="16"/>
      <c r="F207" s="16"/>
      <c r="G207" s="17"/>
      <c r="I207" s="1"/>
    </row>
    <row r="208" spans="1:9" x14ac:dyDescent="0.25">
      <c r="A208" s="22">
        <v>16</v>
      </c>
      <c r="B208" s="26"/>
      <c r="C208" s="24" t="s">
        <v>143</v>
      </c>
      <c r="D208" s="25">
        <v>218911.16</v>
      </c>
      <c r="E208" s="16"/>
      <c r="F208" s="16"/>
      <c r="G208" s="17"/>
      <c r="I208" s="1"/>
    </row>
    <row r="209" spans="1:9" x14ac:dyDescent="0.25">
      <c r="A209" s="22">
        <v>18</v>
      </c>
      <c r="B209" s="26">
        <v>40851</v>
      </c>
      <c r="C209" s="24" t="s">
        <v>144</v>
      </c>
      <c r="D209" s="25">
        <v>22723.13</v>
      </c>
      <c r="E209" s="16"/>
      <c r="F209" s="16"/>
      <c r="G209" s="17"/>
      <c r="I209" s="1"/>
    </row>
    <row r="210" spans="1:9" x14ac:dyDescent="0.25">
      <c r="A210" s="22">
        <v>19</v>
      </c>
      <c r="B210" s="26">
        <v>39356</v>
      </c>
      <c r="C210" s="24" t="s">
        <v>145</v>
      </c>
      <c r="D210" s="25">
        <v>60006.080000000002</v>
      </c>
      <c r="E210" s="16"/>
      <c r="F210" s="16"/>
      <c r="G210" s="17"/>
      <c r="I210" s="1"/>
    </row>
    <row r="211" spans="1:9" x14ac:dyDescent="0.25">
      <c r="A211" s="22">
        <v>20</v>
      </c>
      <c r="B211" s="26">
        <v>38006</v>
      </c>
      <c r="C211" s="24" t="s">
        <v>146</v>
      </c>
      <c r="D211" s="25">
        <v>68931</v>
      </c>
      <c r="E211" s="16"/>
      <c r="F211" s="16"/>
      <c r="G211" s="17"/>
      <c r="I211" s="1"/>
    </row>
    <row r="212" spans="1:9" x14ac:dyDescent="0.25">
      <c r="A212" s="22">
        <v>21</v>
      </c>
      <c r="B212" s="26">
        <v>37304</v>
      </c>
      <c r="C212" s="24" t="s">
        <v>147</v>
      </c>
      <c r="D212" s="25">
        <v>25014.42</v>
      </c>
      <c r="E212" s="16"/>
      <c r="F212" s="16"/>
      <c r="G212" s="17"/>
      <c r="I212" s="1"/>
    </row>
    <row r="213" spans="1:9" x14ac:dyDescent="0.25">
      <c r="A213" s="22">
        <v>22</v>
      </c>
      <c r="B213" s="26">
        <v>39576</v>
      </c>
      <c r="C213" s="24" t="s">
        <v>148</v>
      </c>
      <c r="D213" s="25">
        <v>218785.61</v>
      </c>
      <c r="E213" s="16"/>
      <c r="F213" s="16"/>
      <c r="G213" s="17"/>
      <c r="I213" s="1"/>
    </row>
    <row r="214" spans="1:9" x14ac:dyDescent="0.25">
      <c r="A214" s="22">
        <v>23</v>
      </c>
      <c r="B214" s="26">
        <v>39689</v>
      </c>
      <c r="C214" s="24" t="s">
        <v>149</v>
      </c>
      <c r="D214" s="25">
        <v>134665.34</v>
      </c>
      <c r="E214" s="16"/>
      <c r="F214" s="16"/>
      <c r="G214" s="17"/>
      <c r="I214" s="1"/>
    </row>
    <row r="215" spans="1:9" x14ac:dyDescent="0.25">
      <c r="A215" s="22">
        <v>24</v>
      </c>
      <c r="B215" s="26">
        <v>38078</v>
      </c>
      <c r="C215" s="24" t="s">
        <v>150</v>
      </c>
      <c r="D215" s="25">
        <v>87758.1</v>
      </c>
      <c r="E215" s="16"/>
      <c r="F215" s="16"/>
      <c r="G215" s="17"/>
      <c r="I215" s="1"/>
    </row>
    <row r="216" spans="1:9" x14ac:dyDescent="0.25">
      <c r="A216" s="22">
        <v>25</v>
      </c>
      <c r="B216" s="26">
        <v>39626</v>
      </c>
      <c r="C216" s="24" t="s">
        <v>151</v>
      </c>
      <c r="D216" s="25">
        <v>362978.87</v>
      </c>
      <c r="E216" s="16"/>
      <c r="F216" s="16"/>
      <c r="G216" s="17"/>
      <c r="I216" s="1"/>
    </row>
    <row r="217" spans="1:9" x14ac:dyDescent="0.25">
      <c r="A217" s="22">
        <v>26</v>
      </c>
      <c r="B217" s="26">
        <v>37173</v>
      </c>
      <c r="C217" s="24" t="s">
        <v>152</v>
      </c>
      <c r="D217" s="25">
        <v>295810</v>
      </c>
      <c r="E217" s="16"/>
      <c r="F217" s="16"/>
      <c r="G217" s="17"/>
      <c r="I217" s="1"/>
    </row>
    <row r="218" spans="1:9" x14ac:dyDescent="0.25">
      <c r="A218" s="22">
        <v>27</v>
      </c>
      <c r="B218" s="26">
        <v>38202</v>
      </c>
      <c r="C218" s="24" t="s">
        <v>153</v>
      </c>
      <c r="D218" s="25">
        <v>38676.78</v>
      </c>
      <c r="E218" s="16"/>
      <c r="F218" s="16"/>
      <c r="G218" s="17"/>
      <c r="I218" s="1"/>
    </row>
    <row r="219" spans="1:9" x14ac:dyDescent="0.25">
      <c r="A219" s="22">
        <v>28</v>
      </c>
      <c r="B219" s="26"/>
      <c r="C219" s="24" t="s">
        <v>204</v>
      </c>
      <c r="D219" s="25">
        <v>145880.23000000001</v>
      </c>
      <c r="E219" s="16"/>
      <c r="F219" s="16"/>
      <c r="G219" s="17"/>
      <c r="I219" s="1"/>
    </row>
    <row r="220" spans="1:9" x14ac:dyDescent="0.25">
      <c r="A220" s="22">
        <v>29</v>
      </c>
      <c r="B220" s="26">
        <v>37804</v>
      </c>
      <c r="C220" s="24" t="s">
        <v>154</v>
      </c>
      <c r="D220" s="25">
        <v>233956.8</v>
      </c>
      <c r="E220" s="16"/>
      <c r="F220" s="16"/>
      <c r="G220" s="17"/>
      <c r="I220" s="1"/>
    </row>
    <row r="221" spans="1:9" x14ac:dyDescent="0.25">
      <c r="A221" s="22">
        <v>30</v>
      </c>
      <c r="B221" s="26">
        <v>39308</v>
      </c>
      <c r="C221" s="24" t="s">
        <v>155</v>
      </c>
      <c r="D221" s="25">
        <v>31544.26</v>
      </c>
      <c r="E221" s="16"/>
      <c r="F221" s="16"/>
      <c r="G221" s="17"/>
      <c r="I221" s="1"/>
    </row>
    <row r="222" spans="1:9" x14ac:dyDescent="0.25">
      <c r="A222" s="22">
        <v>31</v>
      </c>
      <c r="B222" s="26">
        <v>36679</v>
      </c>
      <c r="C222" s="24" t="s">
        <v>156</v>
      </c>
      <c r="D222" s="27">
        <v>346574.8</v>
      </c>
      <c r="E222" s="28"/>
      <c r="F222" s="28"/>
      <c r="G222" s="28"/>
      <c r="H222" s="29"/>
      <c r="I222" s="1"/>
    </row>
    <row r="223" spans="1:9" x14ac:dyDescent="0.25">
      <c r="A223" s="22">
        <v>32</v>
      </c>
      <c r="B223" s="26">
        <v>38257</v>
      </c>
      <c r="C223" s="24" t="s">
        <v>157</v>
      </c>
      <c r="D223" s="27">
        <v>79206.399999999994</v>
      </c>
      <c r="E223" s="28"/>
      <c r="F223" s="28"/>
      <c r="G223" s="28"/>
      <c r="H223" s="29"/>
      <c r="I223" s="1"/>
    </row>
    <row r="224" spans="1:9" x14ac:dyDescent="0.25">
      <c r="A224" s="22">
        <v>33</v>
      </c>
      <c r="B224" s="26">
        <v>38016</v>
      </c>
      <c r="C224" s="24" t="s">
        <v>158</v>
      </c>
      <c r="D224" s="27">
        <v>6000</v>
      </c>
      <c r="E224" s="28"/>
      <c r="F224" s="28"/>
      <c r="G224" s="28"/>
      <c r="H224" s="29"/>
      <c r="I224" s="1"/>
    </row>
    <row r="225" spans="1:7" x14ac:dyDescent="0.25">
      <c r="A225" s="22">
        <v>34</v>
      </c>
      <c r="B225" s="26"/>
      <c r="C225" s="24" t="s">
        <v>159</v>
      </c>
      <c r="D225" s="27">
        <v>79284.77</v>
      </c>
      <c r="E225" s="30"/>
      <c r="F225" s="30"/>
      <c r="G225" s="30"/>
    </row>
    <row r="226" spans="1:7" x14ac:dyDescent="0.25">
      <c r="A226" s="22">
        <v>35</v>
      </c>
      <c r="B226" s="26">
        <v>39273</v>
      </c>
      <c r="C226" s="24" t="s">
        <v>160</v>
      </c>
      <c r="D226" s="25">
        <v>28036.25</v>
      </c>
      <c r="E226" s="30"/>
      <c r="F226" s="30"/>
      <c r="G226" s="30"/>
    </row>
    <row r="227" spans="1:7" x14ac:dyDescent="0.25">
      <c r="A227" s="22">
        <v>36</v>
      </c>
      <c r="B227" s="26">
        <v>38183</v>
      </c>
      <c r="C227" s="24" t="s">
        <v>161</v>
      </c>
      <c r="D227" s="25">
        <v>579146.12</v>
      </c>
      <c r="E227" s="30"/>
      <c r="F227" s="30"/>
      <c r="G227" s="30"/>
    </row>
    <row r="228" spans="1:7" x14ac:dyDescent="0.25">
      <c r="A228" s="22">
        <v>37</v>
      </c>
      <c r="B228" s="26">
        <v>38538</v>
      </c>
      <c r="C228" s="24" t="s">
        <v>162</v>
      </c>
      <c r="D228" s="25">
        <v>81014.399999999994</v>
      </c>
      <c r="E228" s="30"/>
      <c r="F228" s="30"/>
      <c r="G228" s="30"/>
    </row>
    <row r="229" spans="1:7" x14ac:dyDescent="0.25">
      <c r="A229" s="22">
        <v>38</v>
      </c>
      <c r="B229" s="26">
        <v>39924</v>
      </c>
      <c r="C229" s="24" t="s">
        <v>163</v>
      </c>
      <c r="D229" s="25">
        <v>209440</v>
      </c>
      <c r="E229" s="30"/>
      <c r="F229" s="30"/>
      <c r="G229" s="30"/>
    </row>
    <row r="230" spans="1:7" x14ac:dyDescent="0.25">
      <c r="A230" s="22">
        <v>39</v>
      </c>
      <c r="B230" s="26">
        <v>40081</v>
      </c>
      <c r="C230" s="24" t="s">
        <v>164</v>
      </c>
      <c r="D230" s="25">
        <v>395722.87</v>
      </c>
      <c r="E230" s="30"/>
      <c r="F230" s="30"/>
      <c r="G230" s="30"/>
    </row>
    <row r="231" spans="1:7" x14ac:dyDescent="0.25">
      <c r="A231" s="22">
        <v>40</v>
      </c>
      <c r="B231" s="26">
        <v>38650</v>
      </c>
      <c r="C231" s="24" t="s">
        <v>165</v>
      </c>
      <c r="D231" s="25">
        <v>887470.16</v>
      </c>
      <c r="E231" s="30"/>
      <c r="F231" s="30"/>
      <c r="G231" s="30"/>
    </row>
    <row r="232" spans="1:7" x14ac:dyDescent="0.25">
      <c r="A232" s="22">
        <v>41</v>
      </c>
      <c r="B232" s="26">
        <v>40248</v>
      </c>
      <c r="C232" s="24" t="s">
        <v>166</v>
      </c>
      <c r="D232" s="25">
        <v>419397</v>
      </c>
      <c r="E232" s="30"/>
      <c r="F232" s="30"/>
      <c r="G232" s="30"/>
    </row>
    <row r="233" spans="1:7" x14ac:dyDescent="0.25">
      <c r="A233" s="22">
        <v>42</v>
      </c>
      <c r="B233" s="26">
        <v>40724</v>
      </c>
      <c r="C233" s="24" t="s">
        <v>167</v>
      </c>
      <c r="D233" s="25">
        <v>52789.51</v>
      </c>
      <c r="E233" s="30"/>
      <c r="F233" s="30"/>
      <c r="G233" s="30"/>
    </row>
    <row r="234" spans="1:7" x14ac:dyDescent="0.25">
      <c r="A234" s="22">
        <v>43</v>
      </c>
      <c r="B234" s="26">
        <v>39345</v>
      </c>
      <c r="C234" s="24" t="s">
        <v>168</v>
      </c>
      <c r="D234" s="25">
        <v>492000</v>
      </c>
      <c r="E234" s="30"/>
      <c r="F234" s="30"/>
      <c r="G234" s="30"/>
    </row>
    <row r="235" spans="1:7" x14ac:dyDescent="0.25">
      <c r="A235" s="22">
        <v>44</v>
      </c>
      <c r="B235" s="26">
        <v>37707</v>
      </c>
      <c r="C235" s="24" t="s">
        <v>169</v>
      </c>
      <c r="D235" s="25">
        <v>378754</v>
      </c>
      <c r="E235" s="30"/>
      <c r="F235" s="30"/>
      <c r="G235" s="30"/>
    </row>
    <row r="236" spans="1:7" x14ac:dyDescent="0.25">
      <c r="A236" s="22">
        <v>45</v>
      </c>
      <c r="B236" s="26">
        <v>38065</v>
      </c>
      <c r="C236" s="24" t="s">
        <v>170</v>
      </c>
      <c r="D236" s="25">
        <v>253408.56</v>
      </c>
      <c r="E236" s="30"/>
      <c r="F236" s="30"/>
      <c r="G236" s="30"/>
    </row>
    <row r="237" spans="1:7" x14ac:dyDescent="0.25">
      <c r="A237" s="22">
        <v>46</v>
      </c>
      <c r="B237" s="26">
        <v>38818</v>
      </c>
      <c r="C237" s="24" t="s">
        <v>171</v>
      </c>
      <c r="D237" s="25">
        <v>43284.27</v>
      </c>
      <c r="E237" s="30"/>
      <c r="F237" s="30"/>
      <c r="G237" s="30"/>
    </row>
    <row r="238" spans="1:7" x14ac:dyDescent="0.25">
      <c r="A238" s="22">
        <v>47</v>
      </c>
      <c r="B238" s="26">
        <v>39659</v>
      </c>
      <c r="C238" s="24" t="s">
        <v>172</v>
      </c>
      <c r="D238" s="25">
        <v>450000</v>
      </c>
      <c r="E238" s="30"/>
      <c r="F238" s="30"/>
      <c r="G238" s="30"/>
    </row>
    <row r="239" spans="1:7" x14ac:dyDescent="0.25">
      <c r="A239" s="22">
        <v>48</v>
      </c>
      <c r="B239" s="26">
        <v>38762</v>
      </c>
      <c r="C239" s="24" t="s">
        <v>173</v>
      </c>
      <c r="D239" s="25">
        <v>353700</v>
      </c>
      <c r="E239" s="30"/>
      <c r="F239" s="30"/>
      <c r="G239" s="30"/>
    </row>
    <row r="240" spans="1:7" x14ac:dyDescent="0.25">
      <c r="A240" s="22">
        <v>49</v>
      </c>
      <c r="B240" s="26">
        <v>40228</v>
      </c>
      <c r="C240" s="24" t="s">
        <v>174</v>
      </c>
      <c r="D240" s="25">
        <v>432832</v>
      </c>
      <c r="E240" s="30"/>
      <c r="F240" s="30"/>
      <c r="G240" s="30"/>
    </row>
    <row r="241" spans="1:7" x14ac:dyDescent="0.25">
      <c r="A241" s="31"/>
      <c r="B241" s="32"/>
      <c r="C241" s="33" t="s">
        <v>175</v>
      </c>
      <c r="D241" s="34">
        <f>SUM(D190:D240)</f>
        <v>11946526.470000001</v>
      </c>
      <c r="E241" s="30"/>
      <c r="F241" s="30"/>
      <c r="G241" s="30"/>
    </row>
    <row r="242" spans="1:7" ht="15.75" thickBot="1" x14ac:dyDescent="0.3">
      <c r="A242" s="31"/>
      <c r="B242" s="35"/>
      <c r="C242" s="36" t="s">
        <v>176</v>
      </c>
      <c r="D242" s="37">
        <f>SUM(B315)</f>
        <v>20178339.030000001</v>
      </c>
      <c r="E242" s="30"/>
      <c r="F242" s="30"/>
      <c r="G242" s="30"/>
    </row>
    <row r="243" spans="1:7" x14ac:dyDescent="0.25">
      <c r="A243" s="38"/>
      <c r="B243" s="39"/>
      <c r="C243" s="40"/>
      <c r="D243" s="41"/>
      <c r="E243" s="30"/>
      <c r="F243" s="30"/>
      <c r="G243" s="30" t="s">
        <v>203</v>
      </c>
    </row>
    <row r="244" spans="1:7" x14ac:dyDescent="0.25">
      <c r="A244" s="38"/>
      <c r="B244" s="39"/>
      <c r="C244" s="40"/>
      <c r="D244" s="41"/>
      <c r="E244" s="30"/>
      <c r="F244" s="30"/>
      <c r="G244" s="30"/>
    </row>
    <row r="245" spans="1:7" x14ac:dyDescent="0.25">
      <c r="A245" s="38"/>
      <c r="B245" s="39"/>
      <c r="C245" s="40"/>
      <c r="D245" s="41"/>
      <c r="E245" s="30"/>
      <c r="F245" s="30"/>
      <c r="G245" s="30"/>
    </row>
    <row r="246" spans="1:7" x14ac:dyDescent="0.25">
      <c r="A246" s="38"/>
      <c r="B246" s="39"/>
      <c r="C246" s="40"/>
      <c r="D246" s="41"/>
      <c r="E246" s="30"/>
      <c r="F246" s="30"/>
      <c r="G246" s="96"/>
    </row>
    <row r="247" spans="1:7" x14ac:dyDescent="0.25">
      <c r="A247" s="38"/>
      <c r="B247" s="39"/>
      <c r="C247" s="40"/>
      <c r="D247" s="41"/>
      <c r="E247" s="30"/>
      <c r="F247" s="30"/>
      <c r="G247" s="96"/>
    </row>
    <row r="248" spans="1:7" x14ac:dyDescent="0.25">
      <c r="A248" s="38"/>
      <c r="B248" s="39"/>
      <c r="C248" s="68">
        <f>SUM(B315)</f>
        <v>20178339.030000001</v>
      </c>
      <c r="D248" s="41"/>
      <c r="E248" s="30"/>
      <c r="F248" s="30"/>
      <c r="G248" s="96"/>
    </row>
    <row r="249" spans="1:7" x14ac:dyDescent="0.25">
      <c r="A249" s="38"/>
      <c r="B249" s="39"/>
      <c r="C249" s="68">
        <f>SUM(D115+D126+D241)</f>
        <v>20178339.030000001</v>
      </c>
      <c r="D249" s="41"/>
      <c r="E249" s="30"/>
      <c r="F249" s="30"/>
      <c r="G249" s="30"/>
    </row>
    <row r="250" spans="1:7" x14ac:dyDescent="0.25">
      <c r="A250" s="38"/>
      <c r="B250" s="71" t="s">
        <v>196</v>
      </c>
      <c r="C250" s="69">
        <f>SUM(C249-C248)</f>
        <v>0</v>
      </c>
      <c r="D250" s="41"/>
      <c r="E250" s="30"/>
      <c r="F250" s="30"/>
      <c r="G250" s="30"/>
    </row>
    <row r="251" spans="1:7" x14ac:dyDescent="0.25">
      <c r="A251" s="38"/>
      <c r="B251" s="39"/>
      <c r="C251" s="70"/>
      <c r="D251" s="41"/>
      <c r="E251" s="30"/>
      <c r="F251" s="30"/>
      <c r="G251" s="30"/>
    </row>
    <row r="252" spans="1:7" x14ac:dyDescent="0.25">
      <c r="A252" s="38"/>
      <c r="B252" s="39"/>
      <c r="C252" s="70"/>
      <c r="D252" s="41"/>
      <c r="E252" s="30"/>
      <c r="F252" s="30"/>
      <c r="G252" s="30"/>
    </row>
    <row r="253" spans="1:7" x14ac:dyDescent="0.25">
      <c r="A253" s="38"/>
      <c r="B253" s="39"/>
      <c r="C253" s="70"/>
      <c r="D253" s="41"/>
      <c r="E253" s="30"/>
      <c r="F253" s="30"/>
      <c r="G253" s="30"/>
    </row>
    <row r="254" spans="1:7" x14ac:dyDescent="0.25">
      <c r="A254" s="38"/>
      <c r="B254" s="39"/>
      <c r="C254" s="70"/>
      <c r="D254" s="41"/>
      <c r="E254" s="30"/>
      <c r="F254" s="30"/>
      <c r="G254" s="30"/>
    </row>
    <row r="255" spans="1:7" x14ac:dyDescent="0.25">
      <c r="A255" s="38"/>
      <c r="B255" s="39"/>
      <c r="C255" s="70"/>
      <c r="D255" s="41"/>
      <c r="E255" s="30"/>
      <c r="F255" s="30"/>
      <c r="G255" s="30"/>
    </row>
    <row r="256" spans="1:7" x14ac:dyDescent="0.25">
      <c r="A256" s="38"/>
      <c r="B256" s="39"/>
      <c r="C256" s="70"/>
      <c r="D256" s="41"/>
      <c r="E256" s="30"/>
      <c r="F256" s="30"/>
      <c r="G256" s="30"/>
    </row>
    <row r="257" spans="1:7" ht="18.75" x14ac:dyDescent="0.3">
      <c r="A257" s="236" t="s">
        <v>99</v>
      </c>
      <c r="B257" s="236"/>
      <c r="C257" s="29"/>
      <c r="D257" s="41"/>
      <c r="E257" s="30"/>
      <c r="F257" s="30"/>
      <c r="G257" s="30"/>
    </row>
    <row r="258" spans="1:7" ht="15.75" x14ac:dyDescent="0.25">
      <c r="A258" s="237" t="s">
        <v>197</v>
      </c>
      <c r="B258" s="237"/>
      <c r="C258" s="72"/>
      <c r="D258" s="41"/>
      <c r="E258" s="30"/>
      <c r="F258" s="30"/>
      <c r="G258" s="30"/>
    </row>
    <row r="259" spans="1:7" ht="15.75" x14ac:dyDescent="0.25">
      <c r="A259" s="238" t="s">
        <v>198</v>
      </c>
      <c r="B259" s="238"/>
      <c r="C259" s="72"/>
      <c r="D259" s="41"/>
      <c r="E259" s="30"/>
      <c r="F259" s="30"/>
      <c r="G259" s="30"/>
    </row>
    <row r="260" spans="1:7" ht="15.75" thickBot="1" x14ac:dyDescent="0.3">
      <c r="A260" s="239" t="s">
        <v>269</v>
      </c>
      <c r="B260" s="239"/>
      <c r="C260" s="72"/>
      <c r="D260" s="41"/>
      <c r="E260" s="30"/>
      <c r="F260" s="30"/>
      <c r="G260" s="30"/>
    </row>
    <row r="261" spans="1:7" ht="15.75" thickBot="1" x14ac:dyDescent="0.3">
      <c r="A261" s="73"/>
      <c r="B261" s="74"/>
      <c r="C261" s="72"/>
      <c r="D261" s="41"/>
      <c r="E261" s="30"/>
      <c r="F261" s="30"/>
      <c r="G261" s="30"/>
    </row>
    <row r="262" spans="1:7" x14ac:dyDescent="0.25">
      <c r="A262" s="82" t="s">
        <v>106</v>
      </c>
      <c r="B262" s="181">
        <v>8700</v>
      </c>
      <c r="C262" s="40"/>
      <c r="D262" s="41"/>
      <c r="E262" s="30"/>
      <c r="F262" s="30"/>
      <c r="G262" s="30"/>
    </row>
    <row r="263" spans="1:7" x14ac:dyDescent="0.25">
      <c r="A263" s="86" t="s">
        <v>12</v>
      </c>
      <c r="B263" s="182">
        <v>2802</v>
      </c>
      <c r="C263" s="40"/>
      <c r="D263" s="41"/>
      <c r="E263" s="30"/>
      <c r="F263" s="30"/>
      <c r="G263" s="30"/>
    </row>
    <row r="264" spans="1:7" x14ac:dyDescent="0.25">
      <c r="A264" s="50" t="s">
        <v>16</v>
      </c>
      <c r="B264" s="183">
        <v>219790.34</v>
      </c>
      <c r="C264" s="40"/>
      <c r="D264" s="41"/>
      <c r="E264" s="30"/>
      <c r="F264" s="30"/>
      <c r="G264" s="30"/>
    </row>
    <row r="265" spans="1:7" x14ac:dyDescent="0.25">
      <c r="A265" s="50" t="s">
        <v>13</v>
      </c>
      <c r="B265" s="183">
        <v>175000</v>
      </c>
      <c r="C265" s="40"/>
      <c r="D265" s="41"/>
      <c r="E265" s="30"/>
      <c r="F265" s="30"/>
      <c r="G265" s="30"/>
    </row>
    <row r="266" spans="1:7" x14ac:dyDescent="0.25">
      <c r="A266" s="50" t="s">
        <v>195</v>
      </c>
      <c r="B266" s="183">
        <v>190147.20000000001</v>
      </c>
      <c r="C266" s="40"/>
      <c r="D266" s="41"/>
      <c r="E266" s="30"/>
      <c r="F266" s="30"/>
      <c r="G266" s="30"/>
    </row>
    <row r="267" spans="1:7" x14ac:dyDescent="0.25">
      <c r="A267" s="50" t="s">
        <v>36</v>
      </c>
      <c r="B267" s="183">
        <v>5914</v>
      </c>
      <c r="C267" s="40"/>
      <c r="D267" s="41"/>
      <c r="E267" s="30"/>
      <c r="F267" s="30"/>
      <c r="G267" s="30"/>
    </row>
    <row r="268" spans="1:7" x14ac:dyDescent="0.25">
      <c r="A268" s="50" t="s">
        <v>201</v>
      </c>
      <c r="B268" s="183">
        <v>427618.01</v>
      </c>
      <c r="C268" s="40"/>
      <c r="D268" s="41"/>
      <c r="E268" s="30"/>
      <c r="F268" s="30"/>
      <c r="G268" s="30"/>
    </row>
    <row r="269" spans="1:7" x14ac:dyDescent="0.25">
      <c r="A269" s="50" t="s">
        <v>210</v>
      </c>
      <c r="B269" s="183">
        <v>722087.03</v>
      </c>
      <c r="C269" s="40"/>
      <c r="D269" s="41"/>
      <c r="E269" s="30"/>
      <c r="F269" s="30"/>
      <c r="G269" s="30"/>
    </row>
    <row r="270" spans="1:7" x14ac:dyDescent="0.25">
      <c r="A270" s="50" t="s">
        <v>207</v>
      </c>
      <c r="B270" s="183">
        <v>138.01</v>
      </c>
      <c r="C270" s="40"/>
      <c r="D270" s="41"/>
      <c r="E270" s="30"/>
      <c r="F270" s="30"/>
      <c r="G270" s="30"/>
    </row>
    <row r="271" spans="1:7" x14ac:dyDescent="0.25">
      <c r="A271" s="50" t="s">
        <v>199</v>
      </c>
      <c r="B271" s="183">
        <v>1935.72</v>
      </c>
      <c r="C271" s="40"/>
      <c r="D271" s="41"/>
      <c r="E271" s="30"/>
      <c r="F271" s="30"/>
      <c r="G271" s="30"/>
    </row>
    <row r="272" spans="1:7" x14ac:dyDescent="0.25">
      <c r="A272" s="50" t="s">
        <v>263</v>
      </c>
      <c r="B272" s="183">
        <v>9676</v>
      </c>
      <c r="C272" s="40"/>
      <c r="D272" s="41"/>
      <c r="E272" s="30"/>
      <c r="F272" s="30"/>
      <c r="G272" s="30"/>
    </row>
    <row r="273" spans="1:7" x14ac:dyDescent="0.25">
      <c r="A273" s="50" t="s">
        <v>40</v>
      </c>
      <c r="B273" s="183">
        <v>30000</v>
      </c>
      <c r="C273" s="40"/>
      <c r="D273" s="41"/>
      <c r="E273" s="30"/>
      <c r="F273" s="30"/>
      <c r="G273" s="30"/>
    </row>
    <row r="274" spans="1:7" x14ac:dyDescent="0.25">
      <c r="A274" s="50" t="s">
        <v>216</v>
      </c>
      <c r="B274" s="183">
        <v>397471</v>
      </c>
      <c r="C274" s="40"/>
      <c r="D274" s="41"/>
      <c r="E274" s="30"/>
      <c r="F274" s="30"/>
      <c r="G274" s="30"/>
    </row>
    <row r="275" spans="1:7" x14ac:dyDescent="0.25">
      <c r="A275" s="50" t="s">
        <v>212</v>
      </c>
      <c r="B275" s="183">
        <v>14042</v>
      </c>
      <c r="C275" s="40"/>
      <c r="D275" s="41"/>
      <c r="E275" s="30"/>
      <c r="F275" s="30"/>
      <c r="G275" s="30"/>
    </row>
    <row r="276" spans="1:7" x14ac:dyDescent="0.25">
      <c r="A276" s="50" t="s">
        <v>52</v>
      </c>
      <c r="B276" s="184">
        <v>1653000</v>
      </c>
      <c r="D276" s="30"/>
      <c r="E276" s="30"/>
      <c r="F276" s="30"/>
      <c r="G276" s="30"/>
    </row>
    <row r="277" spans="1:7" x14ac:dyDescent="0.25">
      <c r="A277" s="50" t="s">
        <v>177</v>
      </c>
      <c r="B277" s="184">
        <v>200000</v>
      </c>
      <c r="D277" s="30"/>
      <c r="E277" s="30"/>
      <c r="F277" s="30"/>
      <c r="G277" s="30"/>
    </row>
    <row r="278" spans="1:7" x14ac:dyDescent="0.25">
      <c r="A278" s="50" t="s">
        <v>178</v>
      </c>
      <c r="B278" s="184">
        <v>150000</v>
      </c>
      <c r="D278" s="30"/>
      <c r="E278" s="30"/>
      <c r="F278" s="30"/>
      <c r="G278" s="30"/>
    </row>
    <row r="279" spans="1:7" x14ac:dyDescent="0.25">
      <c r="A279" s="50" t="s">
        <v>282</v>
      </c>
      <c r="B279" s="184">
        <v>71073.45</v>
      </c>
      <c r="D279" s="30"/>
      <c r="E279" s="30"/>
      <c r="F279" s="30"/>
      <c r="G279" s="30"/>
    </row>
    <row r="280" spans="1:7" x14ac:dyDescent="0.25">
      <c r="A280" s="50" t="s">
        <v>280</v>
      </c>
      <c r="B280" s="184">
        <v>88093.88</v>
      </c>
      <c r="D280" s="30"/>
      <c r="E280" s="30"/>
      <c r="F280" s="30"/>
      <c r="G280" s="30"/>
    </row>
    <row r="281" spans="1:7" x14ac:dyDescent="0.25">
      <c r="A281" s="50" t="s">
        <v>179</v>
      </c>
      <c r="B281" s="184">
        <v>600230.59</v>
      </c>
      <c r="D281" s="30"/>
      <c r="E281" s="30"/>
      <c r="F281" s="30"/>
      <c r="G281" s="30"/>
    </row>
    <row r="282" spans="1:7" x14ac:dyDescent="0.25">
      <c r="A282" s="50" t="s">
        <v>233</v>
      </c>
      <c r="B282" s="184">
        <v>1388708.93</v>
      </c>
      <c r="D282" s="30"/>
      <c r="E282" s="30"/>
      <c r="F282" s="30"/>
      <c r="G282" s="30"/>
    </row>
    <row r="283" spans="1:7" x14ac:dyDescent="0.25">
      <c r="A283" s="50" t="s">
        <v>68</v>
      </c>
      <c r="B283" s="185">
        <v>680185</v>
      </c>
      <c r="D283" s="30"/>
      <c r="E283" s="30"/>
      <c r="F283" s="30"/>
      <c r="G283" s="30"/>
    </row>
    <row r="284" spans="1:7" x14ac:dyDescent="0.25">
      <c r="A284" s="50" t="s">
        <v>227</v>
      </c>
      <c r="B284" s="186">
        <v>20789.099999999999</v>
      </c>
      <c r="D284" s="30"/>
      <c r="E284" s="30"/>
      <c r="F284" s="30"/>
      <c r="G284" s="30"/>
    </row>
    <row r="285" spans="1:7" x14ac:dyDescent="0.25">
      <c r="A285" s="50" t="s">
        <v>222</v>
      </c>
      <c r="B285" s="186">
        <v>369882.8</v>
      </c>
      <c r="D285" s="30"/>
      <c r="E285" s="30"/>
      <c r="F285" s="30"/>
      <c r="G285" s="30"/>
    </row>
    <row r="286" spans="1:7" x14ac:dyDescent="0.25">
      <c r="A286" s="50" t="s">
        <v>206</v>
      </c>
      <c r="B286" s="186">
        <v>118000</v>
      </c>
      <c r="D286" s="30"/>
      <c r="E286" s="30"/>
      <c r="F286" s="30"/>
      <c r="G286" s="30"/>
    </row>
    <row r="287" spans="1:7" x14ac:dyDescent="0.25">
      <c r="A287" s="187" t="s">
        <v>116</v>
      </c>
      <c r="B287" s="186">
        <v>3752.4</v>
      </c>
      <c r="D287" s="30"/>
      <c r="E287" s="30"/>
      <c r="F287" s="30"/>
      <c r="G287" s="30"/>
    </row>
    <row r="288" spans="1:7" x14ac:dyDescent="0.25">
      <c r="A288" s="50" t="s">
        <v>180</v>
      </c>
      <c r="B288" s="184">
        <v>42771</v>
      </c>
      <c r="D288" s="30"/>
      <c r="E288" s="30"/>
      <c r="F288" s="30"/>
      <c r="G288" s="30"/>
    </row>
    <row r="289" spans="1:7" x14ac:dyDescent="0.25">
      <c r="A289" s="50" t="s">
        <v>181</v>
      </c>
      <c r="B289" s="184">
        <v>439830.91</v>
      </c>
      <c r="D289" s="30"/>
      <c r="E289" s="30"/>
      <c r="F289" s="30"/>
      <c r="G289" s="30"/>
    </row>
    <row r="290" spans="1:7" ht="15.75" thickBot="1" x14ac:dyDescent="0.3">
      <c r="A290" s="84" t="s">
        <v>182</v>
      </c>
      <c r="B290" s="64">
        <v>110940.17</v>
      </c>
      <c r="D290" s="30"/>
      <c r="E290" s="30"/>
      <c r="F290" s="30"/>
      <c r="G290" s="30"/>
    </row>
    <row r="291" spans="1:7" ht="15.75" thickBot="1" x14ac:dyDescent="0.3">
      <c r="A291" s="80" t="s">
        <v>183</v>
      </c>
      <c r="B291" s="81">
        <f>SUM(B262:B290)</f>
        <v>8142579.54</v>
      </c>
      <c r="D291" s="30"/>
      <c r="E291" s="30"/>
      <c r="F291" s="30"/>
      <c r="G291" s="30"/>
    </row>
    <row r="292" spans="1:7" x14ac:dyDescent="0.25">
      <c r="A292" s="30"/>
      <c r="B292" s="14"/>
      <c r="C292" s="15"/>
      <c r="D292" s="42"/>
      <c r="E292" s="30"/>
      <c r="F292" s="30"/>
      <c r="G292" s="30"/>
    </row>
    <row r="293" spans="1:7" x14ac:dyDescent="0.25">
      <c r="A293" s="30"/>
      <c r="B293" s="14"/>
      <c r="C293" s="15"/>
      <c r="D293" s="42"/>
      <c r="E293" s="30"/>
      <c r="F293" s="30"/>
      <c r="G293" s="30"/>
    </row>
    <row r="294" spans="1:7" x14ac:dyDescent="0.25">
      <c r="A294" s="30"/>
      <c r="B294" s="14"/>
      <c r="C294" s="15"/>
      <c r="D294" s="42"/>
      <c r="E294" s="30"/>
      <c r="F294" s="30"/>
      <c r="G294" s="30"/>
    </row>
    <row r="295" spans="1:7" x14ac:dyDescent="0.25">
      <c r="A295" s="30"/>
      <c r="B295" s="14"/>
      <c r="C295" s="15"/>
      <c r="D295" s="42"/>
      <c r="E295" s="30"/>
      <c r="F295" s="30"/>
      <c r="G295" s="30"/>
    </row>
    <row r="296" spans="1:7" x14ac:dyDescent="0.25">
      <c r="A296" s="30" t="s">
        <v>267</v>
      </c>
      <c r="B296" s="14"/>
      <c r="C296" s="142"/>
      <c r="D296" s="43"/>
      <c r="E296" s="30"/>
      <c r="F296" s="30"/>
      <c r="G296" s="30"/>
    </row>
    <row r="297" spans="1:7" x14ac:dyDescent="0.25">
      <c r="A297" s="223" t="s">
        <v>0</v>
      </c>
      <c r="B297" s="223"/>
      <c r="C297" s="44"/>
      <c r="D297" s="38"/>
      <c r="E297" s="30"/>
      <c r="F297" s="30"/>
      <c r="G297" s="30"/>
    </row>
    <row r="298" spans="1:7" x14ac:dyDescent="0.25">
      <c r="A298" s="223" t="s">
        <v>184</v>
      </c>
      <c r="B298" s="223"/>
      <c r="C298" s="44"/>
      <c r="D298" s="38"/>
      <c r="E298" s="30"/>
      <c r="F298" s="30"/>
      <c r="G298" s="30"/>
    </row>
    <row r="299" spans="1:7" ht="15.75" thickBot="1" x14ac:dyDescent="0.3">
      <c r="A299" s="223" t="s">
        <v>268</v>
      </c>
      <c r="B299" s="223"/>
      <c r="C299" s="44"/>
      <c r="D299" s="38"/>
      <c r="E299" s="30"/>
      <c r="F299" s="30"/>
      <c r="G299" s="30"/>
    </row>
    <row r="300" spans="1:7" x14ac:dyDescent="0.25">
      <c r="A300" s="82" t="s">
        <v>234</v>
      </c>
      <c r="B300" s="83">
        <v>25000</v>
      </c>
      <c r="D300" s="38"/>
      <c r="E300" s="30"/>
      <c r="F300" s="30"/>
      <c r="G300" s="30"/>
    </row>
    <row r="301" spans="1:7" x14ac:dyDescent="0.25">
      <c r="A301" s="86" t="s">
        <v>235</v>
      </c>
      <c r="B301" s="92">
        <v>19000</v>
      </c>
      <c r="D301" s="38"/>
      <c r="E301" s="30"/>
      <c r="F301" s="30"/>
      <c r="G301" s="30"/>
    </row>
    <row r="302" spans="1:7" x14ac:dyDescent="0.25">
      <c r="A302" s="50" t="s">
        <v>208</v>
      </c>
      <c r="B302" s="85">
        <f>SUM(B300:B301)</f>
        <v>44000</v>
      </c>
      <c r="D302" s="38"/>
      <c r="E302" s="30"/>
      <c r="F302" s="30"/>
      <c r="G302" s="30"/>
    </row>
    <row r="303" spans="1:7" x14ac:dyDescent="0.25">
      <c r="A303" s="45" t="s">
        <v>257</v>
      </c>
      <c r="B303" s="95">
        <v>34850</v>
      </c>
      <c r="D303" s="38"/>
      <c r="E303" s="30"/>
      <c r="F303" s="30"/>
      <c r="G303" s="30"/>
    </row>
    <row r="304" spans="1:7" ht="15.75" thickBot="1" x14ac:dyDescent="0.3">
      <c r="A304" s="84" t="s">
        <v>185</v>
      </c>
      <c r="B304" s="46">
        <v>10383.02</v>
      </c>
      <c r="D304" s="38"/>
      <c r="E304" s="30"/>
      <c r="F304" s="30"/>
      <c r="G304" s="30"/>
    </row>
    <row r="305" spans="1:7" x14ac:dyDescent="0.25">
      <c r="A305" s="30"/>
      <c r="B305" s="15"/>
      <c r="C305" s="47"/>
      <c r="D305" s="38"/>
      <c r="E305" s="30"/>
      <c r="F305" s="30"/>
      <c r="G305" s="30"/>
    </row>
    <row r="306" spans="1:7" x14ac:dyDescent="0.25">
      <c r="A306" s="30"/>
      <c r="B306" s="15"/>
      <c r="C306" s="47"/>
      <c r="D306" s="38"/>
      <c r="E306" s="30"/>
      <c r="F306" s="30"/>
      <c r="G306" s="30"/>
    </row>
    <row r="307" spans="1:7" x14ac:dyDescent="0.25">
      <c r="A307" s="30"/>
      <c r="B307" s="142"/>
      <c r="C307" s="48"/>
      <c r="D307" s="38"/>
      <c r="E307" s="30"/>
      <c r="F307" s="30"/>
      <c r="G307" s="30"/>
    </row>
    <row r="308" spans="1:7" x14ac:dyDescent="0.25">
      <c r="A308" s="223" t="s">
        <v>0</v>
      </c>
      <c r="B308" s="223"/>
      <c r="C308" s="44"/>
      <c r="D308" s="38"/>
      <c r="E308" s="30"/>
      <c r="F308" s="30"/>
      <c r="G308" s="30"/>
    </row>
    <row r="309" spans="1:7" ht="15.75" thickBot="1" x14ac:dyDescent="0.3">
      <c r="A309" s="240" t="s">
        <v>270</v>
      </c>
      <c r="B309" s="240"/>
      <c r="C309" s="49"/>
      <c r="D309" s="38"/>
      <c r="E309" s="30"/>
      <c r="F309" s="30"/>
      <c r="G309" s="30"/>
    </row>
    <row r="310" spans="1:7" x14ac:dyDescent="0.25">
      <c r="A310" s="82" t="s">
        <v>186</v>
      </c>
      <c r="B310" s="209">
        <f>SUM(B291)</f>
        <v>8142579.54</v>
      </c>
      <c r="D310" s="30"/>
      <c r="E310" s="30"/>
      <c r="F310" s="30"/>
      <c r="G310" s="30"/>
    </row>
    <row r="311" spans="1:7" x14ac:dyDescent="0.25">
      <c r="A311" s="51" t="s">
        <v>187</v>
      </c>
      <c r="B311" s="52">
        <f>B302</f>
        <v>44000</v>
      </c>
      <c r="D311" s="30"/>
      <c r="E311" s="30"/>
      <c r="F311" s="30"/>
      <c r="G311" s="30"/>
    </row>
    <row r="312" spans="1:7" x14ac:dyDescent="0.25">
      <c r="A312" s="53" t="s">
        <v>120</v>
      </c>
      <c r="B312" s="54">
        <f>D241</f>
        <v>11946526.470000001</v>
      </c>
      <c r="D312" s="30"/>
      <c r="E312" s="30"/>
      <c r="F312" s="30"/>
      <c r="G312" s="30"/>
    </row>
    <row r="313" spans="1:7" x14ac:dyDescent="0.25">
      <c r="A313" s="53" t="s">
        <v>257</v>
      </c>
      <c r="B313" s="54">
        <v>34850</v>
      </c>
      <c r="D313" s="30"/>
      <c r="E313" s="30"/>
      <c r="F313" s="30"/>
      <c r="G313" s="30"/>
    </row>
    <row r="314" spans="1:7" ht="15.75" thickBot="1" x14ac:dyDescent="0.3">
      <c r="A314" s="45" t="s">
        <v>185</v>
      </c>
      <c r="B314" s="55">
        <v>10383.02</v>
      </c>
      <c r="D314" s="30"/>
      <c r="E314" s="30"/>
      <c r="F314" s="30"/>
      <c r="G314" s="30"/>
    </row>
    <row r="315" spans="1:7" ht="15.75" thickBot="1" x14ac:dyDescent="0.3">
      <c r="A315" s="56" t="s">
        <v>188</v>
      </c>
      <c r="B315" s="210">
        <f>SUM(B310:B311:B312:B314:B314)</f>
        <v>20178339.030000001</v>
      </c>
      <c r="D315" s="30"/>
      <c r="E315" s="30"/>
      <c r="F315" s="30"/>
      <c r="G315" s="30"/>
    </row>
    <row r="316" spans="1:7" x14ac:dyDescent="0.25">
      <c r="A316" s="30"/>
      <c r="B316" s="142"/>
      <c r="C316" s="48"/>
      <c r="D316" s="30"/>
      <c r="E316" s="30"/>
      <c r="F316" s="30"/>
      <c r="G316" s="30"/>
    </row>
    <row r="317" spans="1:7" x14ac:dyDescent="0.25">
      <c r="A317" s="30"/>
      <c r="B317" s="142"/>
      <c r="C317" s="48"/>
      <c r="D317" s="30"/>
      <c r="E317" s="30"/>
      <c r="F317" s="30"/>
      <c r="G317" s="30"/>
    </row>
    <row r="318" spans="1:7" x14ac:dyDescent="0.25">
      <c r="A318" s="30"/>
      <c r="B318" s="57"/>
      <c r="C318" s="57"/>
      <c r="D318" s="30"/>
      <c r="E318" s="30"/>
      <c r="F318" s="30"/>
      <c r="G318" s="30"/>
    </row>
    <row r="319" spans="1:7" x14ac:dyDescent="0.25">
      <c r="A319" s="223" t="s">
        <v>0</v>
      </c>
      <c r="B319" s="223"/>
      <c r="C319" s="44"/>
      <c r="D319" s="38"/>
      <c r="E319" s="30"/>
      <c r="F319" s="30"/>
      <c r="G319" s="30"/>
    </row>
    <row r="320" spans="1:7" ht="15.75" thickBot="1" x14ac:dyDescent="0.3">
      <c r="A320" s="223" t="s">
        <v>271</v>
      </c>
      <c r="B320" s="223"/>
      <c r="C320" s="44"/>
      <c r="D320" s="38"/>
      <c r="E320" s="30"/>
      <c r="F320" s="30"/>
      <c r="G320" s="30"/>
    </row>
    <row r="321" spans="1:7" x14ac:dyDescent="0.25">
      <c r="A321" s="211" t="s">
        <v>288</v>
      </c>
      <c r="B321" s="212">
        <v>19191885.420000002</v>
      </c>
      <c r="D321" s="30"/>
      <c r="E321" s="30"/>
      <c r="F321" s="30"/>
      <c r="G321" s="30"/>
    </row>
    <row r="322" spans="1:7" x14ac:dyDescent="0.25">
      <c r="A322" s="58" t="s">
        <v>289</v>
      </c>
      <c r="B322" s="59">
        <f>SUM(B315)</f>
        <v>20178339.030000001</v>
      </c>
      <c r="C322" s="76" t="s">
        <v>203</v>
      </c>
      <c r="D322" s="30"/>
      <c r="E322" s="30"/>
      <c r="F322" s="30"/>
      <c r="G322" s="30"/>
    </row>
    <row r="323" spans="1:7" x14ac:dyDescent="0.25">
      <c r="A323" s="58" t="s">
        <v>189</v>
      </c>
      <c r="B323" s="59">
        <f>SUM(B322-B321)</f>
        <v>986453.6099999994</v>
      </c>
      <c r="D323" s="30"/>
      <c r="E323" s="30"/>
      <c r="F323" s="30"/>
      <c r="G323" s="30"/>
    </row>
    <row r="324" spans="1:7" x14ac:dyDescent="0.25">
      <c r="A324" s="58" t="s">
        <v>190</v>
      </c>
      <c r="B324" s="59">
        <v>0</v>
      </c>
      <c r="D324" s="30"/>
      <c r="E324" s="30"/>
      <c r="F324" s="30"/>
      <c r="G324" s="30"/>
    </row>
    <row r="325" spans="1:7" ht="15.75" thickBot="1" x14ac:dyDescent="0.3">
      <c r="A325" s="60" t="s">
        <v>191</v>
      </c>
      <c r="B325" s="61">
        <f>SUM(B322-B324)</f>
        <v>20178339.030000001</v>
      </c>
      <c r="D325" s="30"/>
      <c r="E325" s="30"/>
      <c r="F325" s="30"/>
      <c r="G325" s="30"/>
    </row>
    <row r="326" spans="1:7" x14ac:dyDescent="0.25">
      <c r="A326" s="30"/>
      <c r="B326" s="30"/>
      <c r="C326" s="30"/>
      <c r="D326" s="30"/>
      <c r="E326" s="30"/>
      <c r="F326" s="30"/>
      <c r="G326" s="30"/>
    </row>
    <row r="327" spans="1:7" x14ac:dyDescent="0.25">
      <c r="A327" s="30"/>
      <c r="B327" s="30"/>
      <c r="C327" s="30"/>
      <c r="D327" s="30"/>
      <c r="E327" s="30"/>
      <c r="F327" s="30"/>
      <c r="G327" s="30"/>
    </row>
    <row r="328" spans="1:7" x14ac:dyDescent="0.25">
      <c r="A328" s="30"/>
      <c r="B328" s="14"/>
      <c r="C328" s="15"/>
      <c r="D328" s="15"/>
      <c r="E328" s="15"/>
      <c r="F328" s="30"/>
      <c r="G328" s="30"/>
    </row>
    <row r="329" spans="1:7" x14ac:dyDescent="0.25">
      <c r="A329" s="2" t="s">
        <v>292</v>
      </c>
      <c r="B329" s="62"/>
      <c r="C329" s="3" t="s">
        <v>192</v>
      </c>
      <c r="D329" s="63"/>
      <c r="F329" s="30"/>
      <c r="G329" s="30"/>
    </row>
    <row r="330" spans="1:7" x14ac:dyDescent="0.25">
      <c r="A330" s="62" t="s">
        <v>193</v>
      </c>
      <c r="B330" s="62"/>
      <c r="C330" s="63" t="s">
        <v>194</v>
      </c>
      <c r="D330" s="63"/>
      <c r="F330" s="30"/>
      <c r="G330" s="30"/>
    </row>
  </sheetData>
  <mergeCells count="23">
    <mergeCell ref="A299:B299"/>
    <mergeCell ref="A308:B308"/>
    <mergeCell ref="A309:B309"/>
    <mergeCell ref="A319:B319"/>
    <mergeCell ref="A320:B320"/>
    <mergeCell ref="A298:B298"/>
    <mergeCell ref="A132:G132"/>
    <mergeCell ref="A133:G133"/>
    <mergeCell ref="A134:G134"/>
    <mergeCell ref="B186:D186"/>
    <mergeCell ref="B187:D187"/>
    <mergeCell ref="B188:D188"/>
    <mergeCell ref="A257:B257"/>
    <mergeCell ref="A258:B258"/>
    <mergeCell ref="A259:B259"/>
    <mergeCell ref="A260:B260"/>
    <mergeCell ref="A297:B297"/>
    <mergeCell ref="A131:G131"/>
    <mergeCell ref="A7:F7"/>
    <mergeCell ref="A8:F8"/>
    <mergeCell ref="A9:F9"/>
    <mergeCell ref="A10:F10"/>
    <mergeCell ref="B116:D1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ENE.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2018-05-02T18:02:49Z</dcterms:modified>
</cp:coreProperties>
</file>