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ENTAS POR PAGAR" sheetId="6" r:id="rId1"/>
  </sheets>
  <externalReferences>
    <externalReference r:id="rId2"/>
  </externalReferences>
  <definedNames>
    <definedName name="_xlnm.Print_Area" localSheetId="0">'CUENTAS POR PAGAR'!$B$2:$P$122</definedName>
  </definedNames>
  <calcPr calcId="162913"/>
</workbook>
</file>

<file path=xl/calcChain.xml><?xml version="1.0" encoding="utf-8"?>
<calcChain xmlns="http://schemas.openxmlformats.org/spreadsheetml/2006/main">
  <c r="M113" i="6" l="1"/>
  <c r="J112" i="6"/>
  <c r="O112" i="6" s="1"/>
  <c r="N111" i="6"/>
  <c r="O111" i="6" s="1"/>
  <c r="N110" i="6"/>
  <c r="O110" i="6" s="1"/>
  <c r="K109" i="6" a="1"/>
  <c r="K109" i="6" s="1"/>
  <c r="J108" i="6"/>
  <c r="O108" i="6" s="1"/>
  <c r="J107" i="6"/>
  <c r="O107" i="6" s="1"/>
  <c r="N106" i="6"/>
  <c r="M106" i="6"/>
  <c r="M114" i="6" s="1"/>
  <c r="L106" i="6"/>
  <c r="K106" i="6"/>
  <c r="J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9" i="6"/>
  <c r="O8" i="6"/>
  <c r="O106" i="6" l="1"/>
  <c r="K113" i="6"/>
  <c r="K114" i="6" s="1"/>
  <c r="L109" i="6"/>
  <c r="L113" i="6" s="1"/>
  <c r="L114" i="6" s="1"/>
  <c r="J113" i="6"/>
  <c r="J114" i="6" s="1"/>
  <c r="N113" i="6"/>
  <c r="N114" i="6" s="1"/>
  <c r="O109" i="6" l="1"/>
  <c r="O113" i="6" s="1"/>
  <c r="O114" i="6" s="1"/>
</calcChain>
</file>

<file path=xl/sharedStrings.xml><?xml version="1.0" encoding="utf-8"?>
<sst xmlns="http://schemas.openxmlformats.org/spreadsheetml/2006/main" count="624" uniqueCount="293">
  <si>
    <t>NOTARIZACIONES</t>
  </si>
  <si>
    <t>VIATICOS</t>
  </si>
  <si>
    <t>TOTAL GENERAL</t>
  </si>
  <si>
    <t>TECNICO DE CONTABILIDAD</t>
  </si>
  <si>
    <t>CONCEPTO</t>
  </si>
  <si>
    <t>AGUA PLANETA AZUL, SA</t>
  </si>
  <si>
    <t>ADQUISICION DE AGUA EMBOTELLADA</t>
  </si>
  <si>
    <t>B1500000006</t>
  </si>
  <si>
    <t>COMPAÑÍA DOMINICANA DE TELEFONOS,SA.</t>
  </si>
  <si>
    <t>SERVICIO DE FLOTAS DE LA INSTITUCION, CORRESPONDIENTE AL MES DE DICIEMBRE  DEL AÑO 2023.</t>
  </si>
  <si>
    <t>EDITORA DEL CARIBE,SA,</t>
  </si>
  <si>
    <t>SERVICIO DE PUBLICIDAD PARA AVISO DE SUBASTA.</t>
  </si>
  <si>
    <t>MYN, FIESTAS Y DECORACIONES,SRL</t>
  </si>
  <si>
    <t>SERVICIO DE ALQUILER DE PANTALLA LED Y EQUIPO DE SONIDO.</t>
  </si>
  <si>
    <t>OFFITEK,SRL</t>
  </si>
  <si>
    <t>ADQUISICION EQUIPOS PARA SER UTILIZADOS EN EL DEPARTAMENTO DE CATASTRO DE ESTA INSTITUCION.</t>
  </si>
  <si>
    <t>B1500000068</t>
  </si>
  <si>
    <t xml:space="preserve">INDEMNIZACION Y VACACIONES </t>
  </si>
  <si>
    <t>REVISADO POR:  MARIA BRITO DE GONZÁLEZ</t>
  </si>
  <si>
    <t>ENCARGADA DE CONTABILIDAD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</si>
  <si>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</si>
  <si>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</si>
  <si>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</si>
  <si>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 xml:space="preserve">            AL 31  DE ENERO  2024</t>
  </si>
  <si>
    <t>PROVEEDOR</t>
  </si>
  <si>
    <t>RNC</t>
  </si>
  <si>
    <t>NCF O REFERENCIA</t>
  </si>
  <si>
    <t>FECHA DE
REGISTRO</t>
  </si>
  <si>
    <t xml:space="preserve">FECHA DE 
FACTURA </t>
  </si>
  <si>
    <t>FECHA ESTIMADA
DE PAGO</t>
  </si>
  <si>
    <t>CODIFICACION
OBJETAL</t>
  </si>
  <si>
    <t xml:space="preserve">DE 0 A 30 </t>
  </si>
  <si>
    <t xml:space="preserve">DE 30 A 60 </t>
  </si>
  <si>
    <t>DE 60 A 90</t>
  </si>
  <si>
    <t>DE 90 A 120</t>
  </si>
  <si>
    <t>MAS DE 120</t>
  </si>
  <si>
    <t>TOTAL 
GENERAL</t>
  </si>
  <si>
    <t>ESTATUS</t>
  </si>
  <si>
    <t>A FUEGO LENTO, SRL</t>
  </si>
  <si>
    <t>ADQUISICION DE ALMUERZOS Y REFRIGERIOS</t>
  </si>
  <si>
    <t>131-11117-3</t>
  </si>
  <si>
    <t>B1500000642</t>
  </si>
  <si>
    <t>N/A</t>
  </si>
  <si>
    <t xml:space="preserve">PENDIENTE </t>
  </si>
  <si>
    <t>101-50393-9</t>
  </si>
  <si>
    <t>B1500136378</t>
  </si>
  <si>
    <t>24/5/2022</t>
  </si>
  <si>
    <t>B1500171300</t>
  </si>
  <si>
    <t>B1500171072</t>
  </si>
  <si>
    <t>B1500169000</t>
  </si>
  <si>
    <t>AUTOCAMIONES,SA,</t>
  </si>
  <si>
    <t xml:space="preserve">TRABAJO TECNICO </t>
  </si>
  <si>
    <t>B1500003702</t>
  </si>
  <si>
    <t>B1500003703</t>
  </si>
  <si>
    <t>AUTOCAMIONES, S.A</t>
  </si>
  <si>
    <t>SERVICIO DE MANTENIMIENTO DE VEHICULO EN GARANTIA, PARA USO DE LA INSTITUCION</t>
  </si>
  <si>
    <t>101-01074-6</t>
  </si>
  <si>
    <t>B1500003626</t>
  </si>
  <si>
    <t>PENDIENTE</t>
  </si>
  <si>
    <t>SERVICIO DE MANTENIMIENTO DE VEHICULOS EN GARANTIA.</t>
  </si>
  <si>
    <t>B1500003689</t>
  </si>
  <si>
    <t>B1500003673</t>
  </si>
  <si>
    <t>B1500003674</t>
  </si>
  <si>
    <t>ALCALDIA DEL DISTRITO NACIONAL(ADN)</t>
  </si>
  <si>
    <t>RECOGIDA DE BASURA, CORRESPONDIENTE AL MES DE ENERO 2024.</t>
  </si>
  <si>
    <t>B1500048465</t>
  </si>
  <si>
    <t xml:space="preserve">BASILICA CATEDRAL SEÑORA DE LA ENCARNACION </t>
  </si>
  <si>
    <t xml:space="preserve">OFRENDA DE MISA POR EL 73 ANIVERSARIO </t>
  </si>
  <si>
    <t>401-51726-4</t>
  </si>
  <si>
    <t>28/11/2021</t>
  </si>
  <si>
    <t>31/12/2022</t>
  </si>
  <si>
    <t>BENITO DIESEL LABORATORIO,SRL,</t>
  </si>
  <si>
    <t>SERVICIO DE REPARACION DE VEHICULOS PARA USO DE LA OPERATIVIDAD DE LA INSTITUCION.</t>
  </si>
  <si>
    <t>B1500000095</t>
  </si>
  <si>
    <t>B1500000096</t>
  </si>
  <si>
    <t>CAASD</t>
  </si>
  <si>
    <t>SUMINISTRO DE AGUA POTABLE OCTUBRE 2023</t>
  </si>
  <si>
    <t>401-03727-2</t>
  </si>
  <si>
    <t>B1500127803</t>
  </si>
  <si>
    <t>SUMINISTRO DE AGUA DE POZO OCTUBRE 2023</t>
  </si>
  <si>
    <t>B1500127854</t>
  </si>
  <si>
    <t>COMPU OFFICE DOMINICANA, SRL</t>
  </si>
  <si>
    <t>ADQUISICION DE TONERES, CARTUCHOS Y BOTELLAS DE TINTA</t>
  </si>
  <si>
    <t>130-22869-8</t>
  </si>
  <si>
    <t>B1500003419</t>
  </si>
  <si>
    <t>COMPU-OFFICE DOMINICANA, SRL</t>
  </si>
  <si>
    <t>ADQUISICION DE EQUIPOS INFORMATICOS PARA USO DE LA INSTITUCION</t>
  </si>
  <si>
    <t>B1500003923</t>
  </si>
  <si>
    <t>ADQUISICION DE TONERES, PARA SUPLIR LAS NECESIDADES DE LA INSTITUCION</t>
  </si>
  <si>
    <t>B1500003922</t>
  </si>
  <si>
    <t>B1500003847</t>
  </si>
  <si>
    <t>COLECTOR DE IMPUESTOS INTERNOS</t>
  </si>
  <si>
    <t>COMPRA DE SELLOS DEL COLEGIO DOMINICANO DE ABOGADOS</t>
  </si>
  <si>
    <t>3% TRANSFERENCIA INMOBILIARIA</t>
  </si>
  <si>
    <t>COLORAMA SERVICIOS GRAFICOS, SRL</t>
  </si>
  <si>
    <t>ADQUISICION DE TARJETAS DE INVITACION PARA EL 75 ANIVERSARIO DE LA INSTITUCION</t>
  </si>
  <si>
    <t>130-88927-9</t>
  </si>
  <si>
    <t>B1500000180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</si>
  <si>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</si>
  <si>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</si>
  <si>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</si>
  <si>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</si>
  <si>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</si>
  <si>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</si>
  <si>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</si>
  <si>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E450000032403</t>
  </si>
  <si>
    <t>COMERCIAL PEREZ LUCIANO, SRL,</t>
  </si>
  <si>
    <t>ADQUISICION DE MATERIALES GASTABLES, PARA SUPLIR LAS NECESIDADES.</t>
  </si>
  <si>
    <t>COMPU-OFFICE DOMINICANA,SRL,</t>
  </si>
  <si>
    <t>ADQUISICION DE TONERES PARA SER UTILIZADOS EN EL DEPARTAMENTO DE SUBASTA.</t>
  </si>
  <si>
    <t>B1500004087</t>
  </si>
  <si>
    <t xml:space="preserve">CLUB LOS PRADOS </t>
  </si>
  <si>
    <t>ACTIVIDAD INSTITUCIONAL (SUBASTA)</t>
  </si>
  <si>
    <t>401-05276-8</t>
  </si>
  <si>
    <t>B1500000109</t>
  </si>
  <si>
    <t>20/7/2021</t>
  </si>
  <si>
    <t>DELTA COMERCIAL, S.A</t>
  </si>
  <si>
    <t>SERVICIO MANTENIMIENTO DE VEHICULO EN GARANTIA, PARA USO DE LA INSTITUCION</t>
  </si>
  <si>
    <t>101-01193-9</t>
  </si>
  <si>
    <t>B1500018441</t>
  </si>
  <si>
    <t>DELTA COMERCIAL,SA,</t>
  </si>
  <si>
    <t>B1500019014</t>
  </si>
  <si>
    <t>EDITORA DEL CARIBE, S.A</t>
  </si>
  <si>
    <t>SERVICIO DE PUBLICACIONES EN PERIODICOS</t>
  </si>
  <si>
    <t>101-00356-1</t>
  </si>
  <si>
    <t>B1500004972</t>
  </si>
  <si>
    <t>101-00356-2</t>
  </si>
  <si>
    <t>B1500004962</t>
  </si>
  <si>
    <t>SERVICIO DE PUBLICACIONES EN PERIODICO.</t>
  </si>
  <si>
    <t>EDITORA HOY, S.A.S</t>
  </si>
  <si>
    <t>SERVICIO DE PUBLICIDAD EN PERIODICOS PARA EL 1ER CENSO NACIONAL DE INMUEBLES Y PROPIEDADES DEL ESTADO</t>
  </si>
  <si>
    <t>101-09837-6</t>
  </si>
  <si>
    <t>B1500006546</t>
  </si>
  <si>
    <t>EDITORA EL NUEVO DIARIO,SA.</t>
  </si>
  <si>
    <t>B1500005503</t>
  </si>
  <si>
    <t>EDESUR</t>
  </si>
  <si>
    <t>ENERGIA ELECTRICA SAN JUAN DE LA MAGUANA.</t>
  </si>
  <si>
    <t>B1500422666</t>
  </si>
  <si>
    <t>BANI.</t>
  </si>
  <si>
    <t>B1500422667</t>
  </si>
  <si>
    <t xml:space="preserve">EDESUR </t>
  </si>
  <si>
    <t>PAGO DE ENERGIA ELECTRICA OFICINA PROVINCIAL SAN JUAN DE LA MAGUANA.</t>
  </si>
  <si>
    <t xml:space="preserve">EDENORTE </t>
  </si>
  <si>
    <t>PAGO DE FACTURA POR SUMINISTRO DE ENERGIA ELECTRICA DE SANTIAGO, MOCA, VALVERDE, PUERTO PLATA Y NAGUA, FECHA 01-12-2023 AL 09-01-2024, 01-12-2023 AL 01-01-2024 Y 02-12-2023 AL 02-01-2024.</t>
  </si>
  <si>
    <t>B1500408642</t>
  </si>
  <si>
    <t>B1500405424</t>
  </si>
  <si>
    <t>3/1/20224</t>
  </si>
  <si>
    <t>B1500407290</t>
  </si>
  <si>
    <t>B1500404440</t>
  </si>
  <si>
    <t>B1500408380</t>
  </si>
  <si>
    <t>EXPRESS SERVICIOS LOGISTICOS, ESLOGIST,SEIRL,</t>
  </si>
  <si>
    <t>ADQUISICION DE VASOS BIODEGRADABLES, PARA USO DE LA INSTITUCION.</t>
  </si>
  <si>
    <t>B1500000382</t>
  </si>
  <si>
    <t>FLORISTERIA ZUNNIFLOR, SRL</t>
  </si>
  <si>
    <t>AQUISICION DE CORONAS</t>
  </si>
  <si>
    <t>130-18213-2</t>
  </si>
  <si>
    <t>B1500002634</t>
  </si>
  <si>
    <t>B1500002635</t>
  </si>
  <si>
    <t>FLORISTERIA ZUNIFLOR, SRL</t>
  </si>
  <si>
    <t>ADQUISICION DE ARREGLOS DE FLORES, PARA SER UTILIZADAS EN ACTIVIDADES PROGRAMADAS DE LA INSTITUCION</t>
  </si>
  <si>
    <t>B1500002667</t>
  </si>
  <si>
    <t xml:space="preserve">FACCIA SERVICIOS PUBLICITARIOS </t>
  </si>
  <si>
    <t>TALONARIO.</t>
  </si>
  <si>
    <t>B1500000065</t>
  </si>
  <si>
    <t>BANNER</t>
  </si>
  <si>
    <t>GRUPO ASTRO,SRL</t>
  </si>
  <si>
    <t>ADQUISICION DE PERGAMINOS ENMARCADOS.</t>
  </si>
  <si>
    <t>B1500006783</t>
  </si>
  <si>
    <t xml:space="preserve">GRUPO DESA, SRL </t>
  </si>
  <si>
    <t>SERVICIO DE IMPERMEABILIZACION DE TECHO DEL EDIFICIO ANEXO Y EDIFICIO CURVO DE LA INSTITUCION.</t>
  </si>
  <si>
    <t>B1500000028</t>
  </si>
  <si>
    <t>HUMANO SEGUROS, S.A</t>
  </si>
  <si>
    <t>POLIZA NO. 30-95-198702 PLANES COMPLEMENTARIOS CORRESPONDIENTE AL MES DE OCTUBRE 2023</t>
  </si>
  <si>
    <t>102-01717-4</t>
  </si>
  <si>
    <t>B1500029369</t>
  </si>
  <si>
    <t>HUMANO SEGUROS,SA,</t>
  </si>
  <si>
    <t>POLIZA DE SALUD.</t>
  </si>
  <si>
    <t>B1500031190</t>
  </si>
  <si>
    <t>ING. RAFAEL GUILLERMO FIGUEROA MESA</t>
  </si>
  <si>
    <t>I TASACION DE TERRENO</t>
  </si>
  <si>
    <t>001-0646217-9</t>
  </si>
  <si>
    <t>B1500000001</t>
  </si>
  <si>
    <t>INDUSTRIAS BANILEJAS,SAS,</t>
  </si>
  <si>
    <t>ADQUISICION DE CAFÉ Y CREMA EN POLVO .</t>
  </si>
  <si>
    <t>E450000002031</t>
  </si>
  <si>
    <t>IMPRESOS TRES TINTAS,SRL,</t>
  </si>
  <si>
    <t>ADQUISICION DE RESMAS DE PAPEL TIMBRADO PARA USO DE LA INSTITUCION.</t>
  </si>
  <si>
    <t>B1500001048</t>
  </si>
  <si>
    <t>KIKI INTERIOR DESIGN,SRL</t>
  </si>
  <si>
    <t>ADQUISICION E INSTALACION DE CORTINAS BLACKOUT.</t>
  </si>
  <si>
    <t>B1500000029</t>
  </si>
  <si>
    <t>LOGOMARCA, SA,</t>
  </si>
  <si>
    <t>ADQUISICION DE PINS INSTITUCIONAL CON EL LOGO DE LA INSTITUCION.</t>
  </si>
  <si>
    <t>B1500010397</t>
  </si>
  <si>
    <t>MDL ALTEKNATIVA TECH SRL,</t>
  </si>
  <si>
    <t>ADQUISICION DE EQUIPOS, PARA SER UTILIZADOS EN EL DEPARTAMENTO DE CATASTRO DE ESTA INSTITUCION.</t>
  </si>
  <si>
    <t>130-82267-2</t>
  </si>
  <si>
    <t>B1500000085</t>
  </si>
  <si>
    <t>PAGO DEL 80% RESTANTE, POR LA ADQUISICION DE EQUIPOS, PARA SER UTILIZADOS EN EL DEPARTAMENTO DE CATASTRO DE ESTA INSTITUCION.</t>
  </si>
  <si>
    <t>B1500000100</t>
  </si>
  <si>
    <t>B1500000732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</si>
  <si>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</si>
  <si>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</si>
  <si>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</si>
  <si>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</si>
  <si>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</si>
  <si>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</si>
  <si>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</si>
  <si>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</si>
  <si>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</si>
  <si>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</si>
  <si>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</si>
  <si>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</si>
  <si>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</si>
  <si>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</si>
  <si>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</si>
  <si>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</si>
  <si>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</si>
  <si>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</si>
  <si>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</si>
  <si>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</si>
  <si>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</si>
  <si>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</si>
  <si>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</si>
  <si>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</si>
  <si>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</si>
  <si>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</si>
  <si>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>B1500005354</t>
  </si>
  <si>
    <t>P.A CATERING, SRL</t>
  </si>
  <si>
    <t>ADQUISICION DE SERVICIOS DE ALMUERZO PARA DIFERENTES ACTIVIDADES PROGRAMADAS DE LA INSTITUCION, CORRESP. AGOSTO 2023</t>
  </si>
  <si>
    <t>131-15509-1</t>
  </si>
  <si>
    <t>B1500003069</t>
  </si>
  <si>
    <t>ADQUISICION DE SERVICIOS DE ALMUERZO PARA DIFERENTES ACTIVIDADES PROGRAMADAS DE LA INSTITUCION, CORRESP. SEPTIEMBRE 2023</t>
  </si>
  <si>
    <t>B1500003100</t>
  </si>
  <si>
    <t>P.A. CATERING, SRL,</t>
  </si>
  <si>
    <t>ADQUISICION DE SERVICIO DE ALMUERZOS PARA DIFERENTES ACTIVIDADESPROGRAMADAS DE LA INSTITUCION.</t>
  </si>
  <si>
    <t>B1500003178</t>
  </si>
  <si>
    <t>Q-TECH SOLUTIONS GROUP QSG, SRL,</t>
  </si>
  <si>
    <t>SERVICIO DE REACONDICIONAMIENTO DE CABLES DE MEDIA TENSION DEL EDIFICIO PRINCIPAL, EDIFICIO ANEXOY EDIFICIO DE GERENCIA.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</si>
  <si>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</si>
  <si>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</si>
  <si>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</si>
  <si>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</si>
  <si>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</si>
  <si>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</si>
  <si>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>SEGUROS RESERVAS</t>
  </si>
  <si>
    <t>RENOVACION POLIZA DE SEGURO DE VEHICULO NO. 2-2-502-0194458, FLOTILLA DE VEHICULO DE LA INSTITUCION</t>
  </si>
  <si>
    <t>101-87450-3</t>
  </si>
  <si>
    <t>B1500044179</t>
  </si>
  <si>
    <t>POLIZA DE SEGURO DE VIDA NO. 2-2-102-0013383, CORRESP. AL MES DE OCTUBRE 2023, PARA LOS COLABORADORES DE LA INSTITUCION</t>
  </si>
  <si>
    <t>B1500044579</t>
  </si>
  <si>
    <t>RENOVACION DE POLIZA SEGURO DE VEHICULOS NO. 2-2-503-0319723, DE FLOTILLA DE VEHICULO.</t>
  </si>
  <si>
    <t>B1500044225</t>
  </si>
  <si>
    <t>SEGURO DE SALUD.</t>
  </si>
  <si>
    <t>B1500046358</t>
  </si>
  <si>
    <t>SEGUROS APS</t>
  </si>
  <si>
    <t>POLIZA DE SEGURO 1-3013-3818 FECHA 1/8/2023 AL 31/8/2023.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</si>
  <si>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</si>
  <si>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</si>
  <si>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</si>
  <si>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</si>
  <si>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</si>
  <si>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</si>
  <si>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</si>
  <si>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</si>
  <si>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</si>
  <si>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SEGURO NACIONAL DE SALUD ( ARS SENASA)</t>
  </si>
  <si>
    <t>PAGO DE PLANES COMPLEMENTARIOS DE LOS COLABORADORES AFILIADOS, MEDIANTE POLIZA No. 00032 CORRESPONDIENTE AL MES DE ENERO 2024.</t>
  </si>
  <si>
    <t>B1500010816</t>
  </si>
  <si>
    <t>SINERGIT</t>
  </si>
  <si>
    <t>SERVIDOR Y LICENCIAS</t>
  </si>
  <si>
    <t xml:space="preserve">TECNA SERVICIOS PUBLICOS </t>
  </si>
  <si>
    <t>MANTENIMIENTO DE ASCENSOR DESDE NOVIEMBE 2023, HASTA NOVIEMBRE DE 2024.</t>
  </si>
  <si>
    <t>B1500003010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</si>
  <si>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</si>
  <si>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</si>
  <si>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</si>
  <si>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</si>
  <si>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</si>
  <si>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</si>
  <si>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TOTAL PROVEEDORES</t>
  </si>
  <si>
    <t xml:space="preserve">VARIOS </t>
  </si>
  <si>
    <t>VARIAS FECHAS</t>
  </si>
  <si>
    <t xml:space="preserve">PRESTACIONES LABORALES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</si>
  <si>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</si>
  <si>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</si>
  <si>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</si>
  <si>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</si>
  <si>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</si>
  <si>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</si>
  <si>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</si>
  <si>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OTROS TOTALES</t>
  </si>
  <si>
    <t>PREPARADO POR: JAROLIN GUANTE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</si>
</sst>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96">
    <xf numFmtId="0" fontId="0" fillId="0" borderId="0" xfId="0"/>
    <xf numFmtId="43" fontId="0" fillId="0" borderId="0" xfId="1" applyFont="1" applyFill="1"/>
    <xf numFmtId="0" fontId="6" fillId="0" borderId="0" xfId="0" applyFont="1"/>
    <xf numFmtId="43" fontId="8" fillId="0" borderId="0" xfId="1" applyFont="1" applyFill="1" applyBorder="1" applyAlignment="1">
      <alignment horizontal="left"/>
    </xf>
    <xf numFmtId="43" fontId="8" fillId="0" borderId="0" xfId="1" applyFont="1" applyFill="1" applyBorder="1"/>
    <xf numFmtId="0" fontId="6" fillId="3" borderId="0" xfId="0" applyFont="1" applyFill="1"/>
    <xf numFmtId="0" fontId="0" fillId="3" borderId="0" xfId="0" applyFill="1"/>
    <xf numFmtId="43" fontId="8" fillId="3" borderId="0" xfId="1" applyFont="1" applyFill="1" applyBorder="1"/>
    <xf numFmtId="0" fontId="0" fillId="4" borderId="0" xfId="0" applyFill="1"/>
    <xf numFmtId="43" fontId="3" fillId="0" borderId="0" xfId="1" applyFont="1" applyFill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8" xfId="6" applyFont="1" applyBorder="1" applyAlignment="1">
      <alignment horizontal="center" vertical="center"/>
    </xf>
    <xf numFmtId="0" fontId="10" fillId="0" borderId="18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/>
    </xf>
    <xf numFmtId="0" fontId="11" fillId="0" borderId="14" xfId="6" applyFont="1" applyBorder="1" applyAlignment="1">
      <alignment horizontal="left"/>
    </xf>
    <xf numFmtId="0" fontId="11" fillId="0" borderId="7" xfId="6" applyFont="1" applyBorder="1" applyAlignment="1">
      <alignment horizontal="left"/>
    </xf>
    <xf numFmtId="14" fontId="11" fillId="0" borderId="7" xfId="6" applyNumberFormat="1" applyFont="1" applyBorder="1" applyAlignment="1">
      <alignment horizontal="left"/>
    </xf>
    <xf numFmtId="14" fontId="11" fillId="0" borderId="6" xfId="6" applyNumberFormat="1" applyFont="1" applyBorder="1" applyAlignment="1">
      <alignment horizontal="left"/>
    </xf>
    <xf numFmtId="43" fontId="11" fillId="0" borderId="7" xfId="1" applyFont="1" applyFill="1" applyBorder="1" applyAlignment="1">
      <alignment horizontal="left"/>
    </xf>
    <xf numFmtId="43" fontId="11" fillId="0" borderId="7" xfId="1" applyFont="1" applyFill="1" applyBorder="1"/>
    <xf numFmtId="43" fontId="11" fillId="0" borderId="6" xfId="1" applyFont="1" applyFill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3" borderId="7" xfId="6" applyFont="1" applyFill="1" applyBorder="1" applyAlignment="1">
      <alignment horizontal="left"/>
    </xf>
    <xf numFmtId="14" fontId="11" fillId="3" borderId="7" xfId="6" applyNumberFormat="1" applyFont="1" applyFill="1" applyBorder="1" applyAlignment="1">
      <alignment horizontal="left"/>
    </xf>
    <xf numFmtId="43" fontId="11" fillId="3" borderId="7" xfId="1" applyFont="1" applyFill="1" applyBorder="1" applyAlignment="1">
      <alignment horizontal="left"/>
    </xf>
    <xf numFmtId="0" fontId="11" fillId="3" borderId="7" xfId="5" applyFont="1" applyFill="1" applyBorder="1"/>
    <xf numFmtId="0" fontId="11" fillId="0" borderId="7" xfId="5" applyFont="1" applyBorder="1"/>
    <xf numFmtId="0" fontId="11" fillId="0" borderId="7" xfId="6" applyFont="1" applyBorder="1" applyAlignment="1">
      <alignment horizontal="left" vertical="center" wrapText="1"/>
    </xf>
    <xf numFmtId="43" fontId="11" fillId="0" borderId="7" xfId="1" applyFont="1" applyFill="1" applyBorder="1" applyAlignment="1">
      <alignment horizontal="left" vertical="center" wrapText="1"/>
    </xf>
    <xf numFmtId="4" fontId="11" fillId="0" borderId="7" xfId="6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/>
    </xf>
    <xf numFmtId="14" fontId="11" fillId="0" borderId="7" xfId="1" applyNumberFormat="1" applyFont="1" applyFill="1" applyBorder="1" applyAlignment="1">
      <alignment horizontal="left"/>
    </xf>
    <xf numFmtId="0" fontId="11" fillId="0" borderId="7" xfId="6" applyFont="1" applyBorder="1" applyAlignment="1">
      <alignment horizontal="center"/>
    </xf>
    <xf numFmtId="14" fontId="11" fillId="3" borderId="6" xfId="6" applyNumberFormat="1" applyFont="1" applyFill="1" applyBorder="1" applyAlignment="1">
      <alignment horizontal="left"/>
    </xf>
    <xf numFmtId="43" fontId="11" fillId="3" borderId="7" xfId="1" applyFont="1" applyFill="1" applyBorder="1"/>
    <xf numFmtId="43" fontId="11" fillId="3" borderId="6" xfId="1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6" applyFont="1" applyBorder="1" applyAlignment="1">
      <alignment horizontal="left" vertical="center"/>
    </xf>
    <xf numFmtId="0" fontId="11" fillId="0" borderId="7" xfId="6" applyFont="1" applyBorder="1" applyAlignment="1">
      <alignment horizontal="left" vertical="center"/>
    </xf>
    <xf numFmtId="14" fontId="11" fillId="0" borderId="6" xfId="4" applyNumberFormat="1" applyFont="1" applyFill="1" applyBorder="1" applyAlignment="1">
      <alignment horizontal="left" vertical="center" wrapText="1"/>
    </xf>
    <xf numFmtId="14" fontId="11" fillId="0" borderId="6" xfId="6" applyNumberFormat="1" applyFont="1" applyBorder="1" applyAlignment="1">
      <alignment horizontal="left" vertical="center" wrapText="1"/>
    </xf>
    <xf numFmtId="43" fontId="11" fillId="0" borderId="6" xfId="1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/>
    </xf>
    <xf numFmtId="0" fontId="11" fillId="3" borderId="7" xfId="6" applyFont="1" applyFill="1" applyBorder="1" applyAlignment="1">
      <alignment horizontal="left" vertical="center" wrapText="1"/>
    </xf>
    <xf numFmtId="49" fontId="11" fillId="0" borderId="7" xfId="1" applyNumberFormat="1" applyFont="1" applyFill="1" applyBorder="1" applyAlignment="1">
      <alignment horizontal="left"/>
    </xf>
    <xf numFmtId="4" fontId="11" fillId="0" borderId="7" xfId="0" applyNumberFormat="1" applyFont="1" applyBorder="1" applyAlignment="1">
      <alignment horizontal="left"/>
    </xf>
    <xf numFmtId="0" fontId="9" fillId="0" borderId="10" xfId="6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 wrapText="1"/>
    </xf>
    <xf numFmtId="43" fontId="9" fillId="0" borderId="12" xfId="1" applyFont="1" applyFill="1" applyBorder="1"/>
    <xf numFmtId="43" fontId="9" fillId="0" borderId="9" xfId="1" applyFont="1" applyFill="1" applyBorder="1"/>
    <xf numFmtId="0" fontId="11" fillId="0" borderId="19" xfId="0" applyFont="1" applyBorder="1" applyAlignment="1">
      <alignment horizontal="center"/>
    </xf>
    <xf numFmtId="0" fontId="12" fillId="0" borderId="8" xfId="6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0" xfId="6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14" fontId="12" fillId="0" borderId="8" xfId="6" applyNumberFormat="1" applyFont="1" applyBorder="1" applyAlignment="1">
      <alignment horizontal="left"/>
    </xf>
    <xf numFmtId="43" fontId="12" fillId="0" borderId="8" xfId="1" applyFont="1" applyFill="1" applyBorder="1"/>
    <xf numFmtId="43" fontId="9" fillId="0" borderId="11" xfId="1" applyFont="1" applyFill="1" applyBorder="1"/>
    <xf numFmtId="43" fontId="12" fillId="0" borderId="8" xfId="1" applyFont="1" applyFill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12" fillId="0" borderId="7" xfId="6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14" fontId="12" fillId="0" borderId="7" xfId="6" applyNumberFormat="1" applyFont="1" applyBorder="1" applyAlignment="1">
      <alignment horizontal="left"/>
    </xf>
    <xf numFmtId="43" fontId="12" fillId="0" borderId="7" xfId="1" applyFont="1" applyFill="1" applyBorder="1"/>
    <xf numFmtId="43" fontId="12" fillId="0" borderId="14" xfId="1" applyFont="1" applyFill="1" applyBorder="1"/>
    <xf numFmtId="43" fontId="12" fillId="0" borderId="7" xfId="1" applyFont="1" applyFill="1" applyBorder="1" applyAlignment="1">
      <alignment horizontal="left"/>
    </xf>
    <xf numFmtId="43" fontId="12" fillId="0" borderId="20" xfId="1" applyFont="1" applyFill="1" applyBorder="1"/>
    <xf numFmtId="0" fontId="10" fillId="0" borderId="10" xfId="6" applyFont="1" applyBorder="1" applyAlignment="1">
      <alignment horizontal="center" vertical="center" wrapText="1"/>
    </xf>
    <xf numFmtId="0" fontId="10" fillId="0" borderId="15" xfId="6" applyFont="1" applyBorder="1" applyAlignment="1">
      <alignment horizontal="center" vertical="center" wrapText="1"/>
    </xf>
    <xf numFmtId="0" fontId="10" fillId="0" borderId="16" xfId="6" applyFont="1" applyBorder="1" applyAlignment="1">
      <alignment horizontal="center" vertical="center" wrapText="1"/>
    </xf>
    <xf numFmtId="43" fontId="10" fillId="0" borderId="12" xfId="1" applyFont="1" applyFill="1" applyBorder="1"/>
    <xf numFmtId="0" fontId="11" fillId="0" borderId="0" xfId="0" applyFont="1" applyAlignment="1">
      <alignment horizontal="center"/>
    </xf>
    <xf numFmtId="164" fontId="10" fillId="0" borderId="9" xfId="1" applyNumberFormat="1" applyFont="1" applyFill="1" applyBorder="1" applyAlignment="1">
      <alignment horizontal="center" vertical="center"/>
    </xf>
    <xf numFmtId="0" fontId="12" fillId="0" borderId="0" xfId="0" applyFont="1"/>
  </cellXfs>
  <cellStyles count="7">
    <cellStyle name="Incorrecto" xfId="2" builtinId="27"/>
    <cellStyle name="Millares" xfId="1" builtinId="3"/>
    <cellStyle name="Millares 2" xfId="3"/>
    <cellStyle name="Millares 3" xfId="4"/>
    <cellStyle name="Normal" xfId="0" builtinId="0"/>
    <cellStyle name="Normal 2" xfId="5"/>
    <cellStyle name="Normal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276226</xdr:colOff>
      <xdr:row>1</xdr:row>
      <xdr:rowOff>66674</xdr:rowOff>
    </xdr:from>
    <xdr:ext cx="1223820" cy="1009651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6" y="314324"/>
          <a:ext cx="1223820" cy="10096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ndhira%20Neuman\Downloads\CUENTAS%20POR%20PAG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NOTARIZACIONES"/>
      <sheetName val="INDEMNIZACIONES"/>
      <sheetName val="GASTOS DE REPRESENTACION"/>
      <sheetName val="HONORARIOS"/>
      <sheetName val="DEVOLUCIONES"/>
      <sheetName val="ANTIGUEDAD DE SALDOS"/>
    </sheetNames>
    <sheetDataSet>
      <sheetData sheetId="0"/>
      <sheetData sheetId="1">
        <row r="36">
          <cell r="J36">
            <v>9101462.9000000004</v>
          </cell>
        </row>
      </sheetData>
      <sheetData sheetId="2">
        <row r="59">
          <cell r="E59">
            <v>33459230.73</v>
          </cell>
        </row>
      </sheetData>
      <sheetData sheetId="3">
        <row r="107">
          <cell r="I107">
            <v>23762240.189999998</v>
          </cell>
        </row>
      </sheetData>
      <sheetData sheetId="4">
        <row r="25">
          <cell r="E25">
            <v>342800</v>
          </cell>
        </row>
      </sheetData>
      <sheetData sheetId="5">
        <row r="74">
          <cell r="G74">
            <v>5365718.75</v>
          </cell>
        </row>
        <row r="75">
          <cell r="G75">
            <v>2872106.6399999992</v>
          </cell>
        </row>
        <row r="76">
          <cell r="G76">
            <v>1138655</v>
          </cell>
        </row>
      </sheetData>
      <sheetData sheetId="6">
        <row r="77">
          <cell r="F77">
            <v>291675.67</v>
          </cell>
        </row>
      </sheetData>
      <sheetData sheetId="7">
        <row r="21">
          <cell r="E21">
            <v>25545000</v>
          </cell>
        </row>
      </sheetData>
      <sheetData sheetId="8">
        <row r="92">
          <cell r="F92">
            <v>24268464.099999987</v>
          </cell>
        </row>
      </sheetData>
      <sheetData sheetId="9">
        <row r="106">
          <cell r="J106">
            <v>18342361.939999998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2"/>
  <sheetViews>
    <sheetView tabSelected="1" zoomScaleNormal="100" workbookViewId="0">
      <selection activeCell="C7" sqref="C7"/>
    </sheetView>
  </sheetViews>
  <sheetFormatPr baseColWidth="10" defaultRowHeight="15" x14ac:dyDescent="0.25"/>
  <cols>
    <col min="1" max="1" width="8.5703125" customWidth="1"/>
    <col min="2" max="2" width="56" customWidth="1"/>
    <col min="3" max="3" width="114.85546875" customWidth="1"/>
    <col min="4" max="4" width="14.28515625" customWidth="1"/>
    <col min="5" max="5" width="26.7109375" bestFit="1" customWidth="1"/>
    <col min="6" max="6" width="28.42578125" customWidth="1"/>
    <col min="7" max="7" width="16.140625" bestFit="1" customWidth="1"/>
    <col min="8" max="8" width="12.28515625" customWidth="1"/>
    <col min="9" max="9" width="11.5703125" customWidth="1"/>
    <col min="10" max="10" width="20.140625" customWidth="1"/>
    <col min="11" max="11" width="19.85546875" customWidth="1"/>
    <col min="12" max="12" width="18.28515625" customWidth="1"/>
    <col min="13" max="13" width="11.28515625" hidden="1" customWidth="1"/>
    <col min="14" max="14" width="19.5703125" bestFit="1" customWidth="1"/>
    <col min="15" max="15" width="20.85546875" customWidth="1"/>
    <col min="16" max="16" width="30.140625" customWidth="1"/>
    <col min="19" max="19" width="13.85546875" bestFit="1" customWidth="1"/>
  </cols>
  <sheetData>
    <row r="1" spans="1:19" ht="19.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8.75" x14ac:dyDescent="0.3">
      <c r="A2" s="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2"/>
    </row>
    <row r="3" spans="1:19" ht="18.75" x14ac:dyDescent="0.3">
      <c r="A3" s="2"/>
      <c r="B3" s="15" t="s">
        <v>20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2"/>
    </row>
    <row r="4" spans="1:19" ht="18.75" x14ac:dyDescent="0.3">
      <c r="A4" s="2"/>
      <c r="B4" s="15" t="s">
        <v>21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2"/>
    </row>
    <row r="5" spans="1:19" ht="18.75" x14ac:dyDescent="0.3">
      <c r="A5" s="2"/>
      <c r="B5" s="15" t="s">
        <v>22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  <c r="Q5" s="2"/>
    </row>
    <row r="6" spans="1:19" ht="19.5" thickBot="1" x14ac:dyDescent="0.35">
      <c r="A6" s="2"/>
      <c r="B6" s="18" t="s">
        <v>23</v>
      </c>
      <c r="C6" s="19"/>
      <c r="D6" s="19"/>
      <c r="E6" s="19"/>
      <c r="F6" s="19"/>
      <c r="G6" s="19"/>
      <c r="H6" s="19"/>
      <c r="I6" s="20"/>
      <c r="J6" s="19"/>
      <c r="K6" s="19"/>
      <c r="L6" s="19"/>
      <c r="M6" s="19"/>
      <c r="N6" s="19"/>
      <c r="O6" s="20"/>
      <c r="P6" s="21"/>
      <c r="Q6" s="2"/>
    </row>
    <row r="7" spans="1:19" ht="63" x14ac:dyDescent="0.3">
      <c r="A7" s="2"/>
      <c r="B7" s="22" t="s">
        <v>24</v>
      </c>
      <c r="C7" s="22" t="s">
        <v>4</v>
      </c>
      <c r="D7" s="22" t="s">
        <v>25</v>
      </c>
      <c r="E7" s="23" t="s">
        <v>26</v>
      </c>
      <c r="F7" s="23" t="s">
        <v>27</v>
      </c>
      <c r="G7" s="23" t="s">
        <v>28</v>
      </c>
      <c r="H7" s="24" t="s">
        <v>29</v>
      </c>
      <c r="I7" s="25" t="s">
        <v>30</v>
      </c>
      <c r="J7" s="26" t="s">
        <v>31</v>
      </c>
      <c r="K7" s="27" t="s">
        <v>32</v>
      </c>
      <c r="L7" s="27" t="s">
        <v>33</v>
      </c>
      <c r="M7" s="27" t="s">
        <v>34</v>
      </c>
      <c r="N7" s="28" t="s">
        <v>35</v>
      </c>
      <c r="O7" s="29" t="s">
        <v>36</v>
      </c>
      <c r="P7" s="30" t="s">
        <v>37</v>
      </c>
      <c r="Q7" s="2"/>
    </row>
    <row r="8" spans="1:19" ht="18.75" x14ac:dyDescent="0.3">
      <c r="A8" s="2"/>
      <c r="B8" s="31" t="s">
        <v>38</v>
      </c>
      <c r="C8" s="31" t="s">
        <v>39</v>
      </c>
      <c r="D8" s="32" t="s">
        <v>40</v>
      </c>
      <c r="E8" s="32" t="s">
        <v>41</v>
      </c>
      <c r="F8" s="33">
        <v>44908</v>
      </c>
      <c r="G8" s="33">
        <v>44802</v>
      </c>
      <c r="H8" s="33"/>
      <c r="I8" s="34" t="s">
        <v>42</v>
      </c>
      <c r="J8" s="35"/>
      <c r="K8" s="35"/>
      <c r="L8" s="35"/>
      <c r="M8" s="36"/>
      <c r="N8" s="35">
        <v>296995.38</v>
      </c>
      <c r="O8" s="37">
        <f>J8+K8+L8+N8</f>
        <v>296995.38</v>
      </c>
      <c r="P8" s="38" t="s">
        <v>43</v>
      </c>
      <c r="Q8" s="2"/>
      <c r="S8" s="3"/>
    </row>
    <row r="9" spans="1:19" ht="18.75" x14ac:dyDescent="0.3">
      <c r="A9" s="2"/>
      <c r="B9" s="32" t="s">
        <v>5</v>
      </c>
      <c r="C9" s="32" t="s">
        <v>6</v>
      </c>
      <c r="D9" s="32" t="s">
        <v>44</v>
      </c>
      <c r="E9" s="32" t="s">
        <v>45</v>
      </c>
      <c r="F9" s="33"/>
      <c r="G9" s="33" t="s">
        <v>46</v>
      </c>
      <c r="H9" s="33"/>
      <c r="I9" s="34" t="s">
        <v>42</v>
      </c>
      <c r="J9" s="35"/>
      <c r="K9" s="35"/>
      <c r="L9" s="36"/>
      <c r="M9" s="36"/>
      <c r="N9" s="36">
        <v>9000</v>
      </c>
      <c r="O9" s="37">
        <f t="shared" ref="O9:O72" si="0">J9+K9+L9+N9</f>
        <v>9000</v>
      </c>
      <c r="P9" s="38" t="s">
        <v>43</v>
      </c>
      <c r="Q9" s="2"/>
      <c r="S9" s="4"/>
    </row>
    <row r="10" spans="1:19" ht="18.75" x14ac:dyDescent="0.3">
      <c r="A10" s="2"/>
      <c r="B10" s="32" t="s">
        <v>5</v>
      </c>
      <c r="C10" s="32" t="s">
        <v>6</v>
      </c>
      <c r="D10" s="39">
        <v>101503939</v>
      </c>
      <c r="E10" s="39" t="s">
        <v>47</v>
      </c>
      <c r="F10" s="40">
        <v>45310</v>
      </c>
      <c r="G10" s="40">
        <v>45307</v>
      </c>
      <c r="H10" s="33"/>
      <c r="I10" s="34" t="s">
        <v>42</v>
      </c>
      <c r="J10" s="41">
        <v>8940</v>
      </c>
      <c r="K10" s="35"/>
      <c r="L10" s="36"/>
      <c r="M10" s="36"/>
      <c r="N10" s="36"/>
      <c r="O10" s="41">
        <v>8940</v>
      </c>
      <c r="P10" s="38" t="s">
        <v>43</v>
      </c>
      <c r="Q10" s="2"/>
      <c r="S10" s="4"/>
    </row>
    <row r="11" spans="1:19" ht="18.75" x14ac:dyDescent="0.3">
      <c r="A11" s="2"/>
      <c r="B11" s="32" t="s">
        <v>5</v>
      </c>
      <c r="C11" s="32" t="s">
        <v>6</v>
      </c>
      <c r="D11" s="39">
        <v>101503939</v>
      </c>
      <c r="E11" s="39" t="s">
        <v>48</v>
      </c>
      <c r="F11" s="40">
        <v>45310</v>
      </c>
      <c r="G11" s="40">
        <v>45307</v>
      </c>
      <c r="H11" s="33"/>
      <c r="I11" s="34" t="s">
        <v>42</v>
      </c>
      <c r="J11" s="41">
        <v>6480</v>
      </c>
      <c r="K11" s="35"/>
      <c r="L11" s="36"/>
      <c r="M11" s="36"/>
      <c r="N11" s="36"/>
      <c r="O11" s="41">
        <v>6480</v>
      </c>
      <c r="P11" s="38" t="s">
        <v>43</v>
      </c>
      <c r="Q11" s="2"/>
      <c r="S11" s="4"/>
    </row>
    <row r="12" spans="1:19" ht="18.75" x14ac:dyDescent="0.3">
      <c r="A12" s="2"/>
      <c r="B12" s="32" t="s">
        <v>5</v>
      </c>
      <c r="C12" s="32" t="s">
        <v>6</v>
      </c>
      <c r="D12" s="39">
        <v>101503939</v>
      </c>
      <c r="E12" s="39" t="s">
        <v>49</v>
      </c>
      <c r="F12" s="40">
        <v>44945</v>
      </c>
      <c r="G12" s="40">
        <v>44935</v>
      </c>
      <c r="H12" s="33"/>
      <c r="I12" s="34" t="s">
        <v>42</v>
      </c>
      <c r="J12" s="41">
        <v>4260</v>
      </c>
      <c r="K12" s="35"/>
      <c r="L12" s="36"/>
      <c r="M12" s="36"/>
      <c r="N12" s="36"/>
      <c r="O12" s="41">
        <v>4260</v>
      </c>
      <c r="P12" s="38" t="s">
        <v>43</v>
      </c>
      <c r="Q12" s="2"/>
      <c r="S12" s="4"/>
    </row>
    <row r="13" spans="1:19" ht="18.75" x14ac:dyDescent="0.3">
      <c r="A13" s="2"/>
      <c r="B13" s="42" t="s">
        <v>50</v>
      </c>
      <c r="C13" s="39" t="s">
        <v>51</v>
      </c>
      <c r="D13" s="39">
        <v>101010746</v>
      </c>
      <c r="E13" s="39" t="s">
        <v>52</v>
      </c>
      <c r="F13" s="40">
        <v>45307</v>
      </c>
      <c r="G13" s="40">
        <v>45288</v>
      </c>
      <c r="H13" s="33"/>
      <c r="I13" s="34" t="s">
        <v>42</v>
      </c>
      <c r="J13" s="41">
        <v>15562.1</v>
      </c>
      <c r="K13" s="35"/>
      <c r="L13" s="36"/>
      <c r="M13" s="36"/>
      <c r="N13" s="36"/>
      <c r="O13" s="41">
        <v>15562.1</v>
      </c>
      <c r="P13" s="38" t="s">
        <v>43</v>
      </c>
      <c r="Q13" s="2"/>
      <c r="S13" s="4"/>
    </row>
    <row r="14" spans="1:19" ht="18.75" x14ac:dyDescent="0.3">
      <c r="A14" s="2"/>
      <c r="B14" s="42" t="s">
        <v>50</v>
      </c>
      <c r="C14" s="39" t="s">
        <v>51</v>
      </c>
      <c r="D14" s="39">
        <v>101010746</v>
      </c>
      <c r="E14" s="39" t="s">
        <v>53</v>
      </c>
      <c r="F14" s="40">
        <v>45307</v>
      </c>
      <c r="G14" s="40">
        <v>45288</v>
      </c>
      <c r="H14" s="33"/>
      <c r="I14" s="34" t="s">
        <v>42</v>
      </c>
      <c r="J14" s="41">
        <v>26042.38</v>
      </c>
      <c r="K14" s="35"/>
      <c r="L14" s="36"/>
      <c r="M14" s="36"/>
      <c r="N14" s="36"/>
      <c r="O14" s="41">
        <v>26042.38</v>
      </c>
      <c r="P14" s="38" t="s">
        <v>43</v>
      </c>
      <c r="Q14" s="2"/>
      <c r="S14" s="4"/>
    </row>
    <row r="15" spans="1:19" ht="18.75" x14ac:dyDescent="0.3">
      <c r="A15" s="2"/>
      <c r="B15" s="43" t="s">
        <v>54</v>
      </c>
      <c r="C15" s="32" t="s">
        <v>55</v>
      </c>
      <c r="D15" s="32" t="s">
        <v>56</v>
      </c>
      <c r="E15" s="32" t="s">
        <v>57</v>
      </c>
      <c r="F15" s="33">
        <v>45215</v>
      </c>
      <c r="G15" s="33">
        <v>45197</v>
      </c>
      <c r="H15" s="44"/>
      <c r="I15" s="34" t="s">
        <v>42</v>
      </c>
      <c r="J15" s="45">
        <v>9491.2800000000007</v>
      </c>
      <c r="K15" s="46"/>
      <c r="L15" s="35"/>
      <c r="M15" s="35"/>
      <c r="N15" s="36"/>
      <c r="O15" s="37">
        <f t="shared" si="0"/>
        <v>9491.2800000000007</v>
      </c>
      <c r="P15" s="38" t="s">
        <v>58</v>
      </c>
      <c r="Q15" s="2"/>
      <c r="S15" s="4"/>
    </row>
    <row r="16" spans="1:19" ht="18.75" x14ac:dyDescent="0.3">
      <c r="A16" s="2"/>
      <c r="B16" s="42" t="s">
        <v>50</v>
      </c>
      <c r="C16" s="39" t="s">
        <v>59</v>
      </c>
      <c r="D16" s="39">
        <v>101010746</v>
      </c>
      <c r="E16" s="39" t="s">
        <v>60</v>
      </c>
      <c r="F16" s="40">
        <v>45273</v>
      </c>
      <c r="G16" s="40">
        <v>45267</v>
      </c>
      <c r="H16" s="44"/>
      <c r="I16" s="34" t="s">
        <v>42</v>
      </c>
      <c r="J16" s="41">
        <v>14383.96</v>
      </c>
      <c r="K16" s="46"/>
      <c r="L16" s="35"/>
      <c r="M16" s="35"/>
      <c r="N16" s="36"/>
      <c r="O16" s="37">
        <f t="shared" si="0"/>
        <v>14383.96</v>
      </c>
      <c r="P16" s="38" t="s">
        <v>58</v>
      </c>
      <c r="Q16" s="2"/>
      <c r="S16" s="4"/>
    </row>
    <row r="17" spans="1:19" ht="18.75" x14ac:dyDescent="0.3">
      <c r="A17" s="2"/>
      <c r="B17" s="42" t="s">
        <v>50</v>
      </c>
      <c r="C17" s="39" t="s">
        <v>59</v>
      </c>
      <c r="D17" s="39">
        <v>101010746</v>
      </c>
      <c r="E17" s="39" t="s">
        <v>61</v>
      </c>
      <c r="F17" s="40">
        <v>45274</v>
      </c>
      <c r="G17" s="40">
        <v>45253</v>
      </c>
      <c r="H17" s="44"/>
      <c r="I17" s="34" t="s">
        <v>42</v>
      </c>
      <c r="J17" s="41">
        <v>14383.96</v>
      </c>
      <c r="K17" s="46"/>
      <c r="L17" s="35"/>
      <c r="M17" s="35"/>
      <c r="N17" s="36"/>
      <c r="O17" s="37">
        <f t="shared" si="0"/>
        <v>14383.96</v>
      </c>
      <c r="P17" s="38" t="s">
        <v>58</v>
      </c>
      <c r="Q17" s="2"/>
      <c r="S17" s="4"/>
    </row>
    <row r="18" spans="1:19" ht="18.75" x14ac:dyDescent="0.3">
      <c r="A18" s="2"/>
      <c r="B18" s="42" t="s">
        <v>50</v>
      </c>
      <c r="C18" s="39" t="s">
        <v>59</v>
      </c>
      <c r="D18" s="39">
        <v>101010746</v>
      </c>
      <c r="E18" s="39" t="s">
        <v>62</v>
      </c>
      <c r="F18" s="40">
        <v>45274</v>
      </c>
      <c r="G18" s="40">
        <v>45253</v>
      </c>
      <c r="H18" s="44"/>
      <c r="I18" s="34" t="s">
        <v>42</v>
      </c>
      <c r="J18" s="41">
        <v>17290.43</v>
      </c>
      <c r="K18" s="46"/>
      <c r="L18" s="35"/>
      <c r="M18" s="35"/>
      <c r="N18" s="36"/>
      <c r="O18" s="37">
        <f t="shared" si="0"/>
        <v>17290.43</v>
      </c>
      <c r="P18" s="38" t="s">
        <v>58</v>
      </c>
      <c r="Q18" s="2"/>
      <c r="S18" s="4"/>
    </row>
    <row r="19" spans="1:19" ht="18.75" x14ac:dyDescent="0.3">
      <c r="A19" s="2"/>
      <c r="B19" s="42" t="s">
        <v>63</v>
      </c>
      <c r="C19" s="39" t="s">
        <v>64</v>
      </c>
      <c r="D19" s="39">
        <v>401007479</v>
      </c>
      <c r="E19" s="39" t="s">
        <v>65</v>
      </c>
      <c r="F19" s="40">
        <v>44943</v>
      </c>
      <c r="G19" s="40">
        <v>44928</v>
      </c>
      <c r="H19" s="44"/>
      <c r="I19" s="34" t="s">
        <v>42</v>
      </c>
      <c r="J19" s="41">
        <v>3172</v>
      </c>
      <c r="K19" s="46"/>
      <c r="L19" s="35"/>
      <c r="M19" s="35"/>
      <c r="N19" s="36"/>
      <c r="O19" s="37">
        <f t="shared" si="0"/>
        <v>3172</v>
      </c>
      <c r="P19" s="38" t="s">
        <v>58</v>
      </c>
      <c r="Q19" s="2"/>
      <c r="S19" s="4"/>
    </row>
    <row r="20" spans="1:19" ht="18.75" x14ac:dyDescent="0.3">
      <c r="A20" s="2"/>
      <c r="B20" s="47" t="s">
        <v>66</v>
      </c>
      <c r="C20" s="31" t="s">
        <v>67</v>
      </c>
      <c r="D20" s="32" t="s">
        <v>68</v>
      </c>
      <c r="E20" s="32" t="s">
        <v>7</v>
      </c>
      <c r="F20" s="33" t="s">
        <v>69</v>
      </c>
      <c r="G20" s="33">
        <v>44541</v>
      </c>
      <c r="H20" s="33" t="s">
        <v>70</v>
      </c>
      <c r="I20" s="34" t="s">
        <v>42</v>
      </c>
      <c r="J20" s="36"/>
      <c r="K20" s="36"/>
      <c r="L20" s="36"/>
      <c r="M20" s="36"/>
      <c r="N20" s="36">
        <v>40000</v>
      </c>
      <c r="O20" s="37">
        <f t="shared" si="0"/>
        <v>40000</v>
      </c>
      <c r="P20" s="38" t="s">
        <v>43</v>
      </c>
      <c r="Q20" s="2"/>
      <c r="S20" s="4"/>
    </row>
    <row r="21" spans="1:19" ht="18.75" x14ac:dyDescent="0.3">
      <c r="A21" s="2"/>
      <c r="B21" s="42" t="s">
        <v>71</v>
      </c>
      <c r="C21" s="39" t="s">
        <v>72</v>
      </c>
      <c r="D21" s="39">
        <v>130811369</v>
      </c>
      <c r="E21" s="39" t="s">
        <v>73</v>
      </c>
      <c r="F21" s="40">
        <v>45291</v>
      </c>
      <c r="G21" s="40">
        <v>45281</v>
      </c>
      <c r="H21" s="33"/>
      <c r="I21" s="34" t="s">
        <v>42</v>
      </c>
      <c r="J21" s="41">
        <v>58056</v>
      </c>
      <c r="K21" s="36"/>
      <c r="L21" s="36"/>
      <c r="M21" s="36"/>
      <c r="N21" s="36"/>
      <c r="O21" s="37">
        <f t="shared" si="0"/>
        <v>58056</v>
      </c>
      <c r="P21" s="38" t="s">
        <v>43</v>
      </c>
      <c r="Q21" s="2"/>
      <c r="S21" s="4"/>
    </row>
    <row r="22" spans="1:19" ht="18.75" x14ac:dyDescent="0.3">
      <c r="A22" s="2"/>
      <c r="B22" s="42" t="s">
        <v>71</v>
      </c>
      <c r="C22" s="39" t="s">
        <v>72</v>
      </c>
      <c r="D22" s="39">
        <v>130811369</v>
      </c>
      <c r="E22" s="39" t="s">
        <v>74</v>
      </c>
      <c r="F22" s="40">
        <v>45291</v>
      </c>
      <c r="G22" s="40">
        <v>45281</v>
      </c>
      <c r="H22" s="33"/>
      <c r="I22" s="34" t="s">
        <v>42</v>
      </c>
      <c r="J22" s="41">
        <v>53926</v>
      </c>
      <c r="K22" s="36"/>
      <c r="L22" s="36"/>
      <c r="M22" s="36"/>
      <c r="N22" s="36"/>
      <c r="O22" s="37">
        <f t="shared" si="0"/>
        <v>53926</v>
      </c>
      <c r="P22" s="38" t="s">
        <v>43</v>
      </c>
      <c r="Q22" s="2"/>
      <c r="S22" s="4"/>
    </row>
    <row r="23" spans="1:19" ht="18.75" x14ac:dyDescent="0.3">
      <c r="A23" s="2"/>
      <c r="B23" s="43" t="s">
        <v>75</v>
      </c>
      <c r="C23" s="32" t="s">
        <v>76</v>
      </c>
      <c r="D23" s="32" t="s">
        <v>77</v>
      </c>
      <c r="E23" s="32" t="s">
        <v>78</v>
      </c>
      <c r="F23" s="33">
        <v>45229</v>
      </c>
      <c r="G23" s="33">
        <v>45200</v>
      </c>
      <c r="H23" s="44"/>
      <c r="I23" s="34" t="s">
        <v>42</v>
      </c>
      <c r="J23" s="36">
        <v>2689.6</v>
      </c>
      <c r="K23" s="36"/>
      <c r="L23" s="36"/>
      <c r="M23" s="36"/>
      <c r="N23" s="36"/>
      <c r="O23" s="37">
        <f t="shared" si="0"/>
        <v>2689.6</v>
      </c>
      <c r="P23" s="38" t="s">
        <v>43</v>
      </c>
      <c r="Q23" s="2"/>
      <c r="S23" s="4"/>
    </row>
    <row r="24" spans="1:19" ht="18.75" x14ac:dyDescent="0.3">
      <c r="A24" s="2"/>
      <c r="B24" s="43" t="s">
        <v>75</v>
      </c>
      <c r="C24" s="32" t="s">
        <v>79</v>
      </c>
      <c r="D24" s="32" t="s">
        <v>77</v>
      </c>
      <c r="E24" s="32" t="s">
        <v>80</v>
      </c>
      <c r="F24" s="33">
        <v>45229</v>
      </c>
      <c r="G24" s="33">
        <v>45200</v>
      </c>
      <c r="H24" s="44"/>
      <c r="I24" s="34" t="s">
        <v>42</v>
      </c>
      <c r="J24" s="36">
        <v>960</v>
      </c>
      <c r="K24" s="36"/>
      <c r="L24" s="36"/>
      <c r="M24" s="36"/>
      <c r="N24" s="36"/>
      <c r="O24" s="37">
        <f t="shared" si="0"/>
        <v>960</v>
      </c>
      <c r="P24" s="38" t="s">
        <v>43</v>
      </c>
      <c r="Q24" s="2"/>
      <c r="S24" s="4"/>
    </row>
    <row r="25" spans="1:19" ht="15.75" customHeight="1" x14ac:dyDescent="0.3">
      <c r="A25" s="2"/>
      <c r="B25" s="31" t="s">
        <v>81</v>
      </c>
      <c r="C25" s="31" t="s">
        <v>82</v>
      </c>
      <c r="D25" s="32" t="s">
        <v>83</v>
      </c>
      <c r="E25" s="32" t="s">
        <v>84</v>
      </c>
      <c r="F25" s="48">
        <v>44914</v>
      </c>
      <c r="G25" s="33">
        <v>44910</v>
      </c>
      <c r="H25" s="49"/>
      <c r="I25" s="34" t="s">
        <v>42</v>
      </c>
      <c r="J25" s="35"/>
      <c r="K25" s="35"/>
      <c r="L25" s="35"/>
      <c r="M25" s="35"/>
      <c r="N25" s="36">
        <v>233480.64</v>
      </c>
      <c r="O25" s="37">
        <f t="shared" si="0"/>
        <v>233480.64</v>
      </c>
      <c r="P25" s="38" t="s">
        <v>43</v>
      </c>
      <c r="Q25" s="2"/>
      <c r="S25" s="4"/>
    </row>
    <row r="26" spans="1:19" ht="18.75" x14ac:dyDescent="0.3">
      <c r="A26" s="2"/>
      <c r="B26" s="32" t="s">
        <v>85</v>
      </c>
      <c r="C26" s="32" t="s">
        <v>86</v>
      </c>
      <c r="D26" s="32" t="s">
        <v>83</v>
      </c>
      <c r="E26" s="32" t="s">
        <v>87</v>
      </c>
      <c r="F26" s="33">
        <v>45211</v>
      </c>
      <c r="G26" s="33">
        <v>45195</v>
      </c>
      <c r="H26" s="44"/>
      <c r="I26" s="34" t="s">
        <v>42</v>
      </c>
      <c r="J26" s="35">
        <v>3360677.52</v>
      </c>
      <c r="K26" s="35"/>
      <c r="L26" s="35"/>
      <c r="M26" s="35"/>
      <c r="N26" s="36"/>
      <c r="O26" s="37">
        <f t="shared" si="0"/>
        <v>3360677.52</v>
      </c>
      <c r="P26" s="38" t="s">
        <v>43</v>
      </c>
      <c r="Q26" s="2"/>
      <c r="S26" s="4"/>
    </row>
    <row r="27" spans="1:19" ht="18.75" x14ac:dyDescent="0.3">
      <c r="A27" s="2"/>
      <c r="B27" s="32" t="s">
        <v>85</v>
      </c>
      <c r="C27" s="32" t="s">
        <v>88</v>
      </c>
      <c r="D27" s="32" t="s">
        <v>83</v>
      </c>
      <c r="E27" s="32" t="s">
        <v>89</v>
      </c>
      <c r="F27" s="33">
        <v>45211</v>
      </c>
      <c r="G27" s="33">
        <v>45195</v>
      </c>
      <c r="H27" s="44"/>
      <c r="I27" s="34" t="s">
        <v>42</v>
      </c>
      <c r="J27" s="35">
        <v>507509.52</v>
      </c>
      <c r="K27" s="35"/>
      <c r="L27" s="35"/>
      <c r="M27" s="35"/>
      <c r="N27" s="36"/>
      <c r="O27" s="37">
        <f t="shared" si="0"/>
        <v>507509.52</v>
      </c>
      <c r="P27" s="38" t="s">
        <v>43</v>
      </c>
      <c r="Q27" s="2"/>
      <c r="S27" s="4"/>
    </row>
    <row r="28" spans="1:19" ht="18.75" x14ac:dyDescent="0.3">
      <c r="A28" s="2"/>
      <c r="B28" s="32" t="s">
        <v>85</v>
      </c>
      <c r="C28" s="32" t="s">
        <v>88</v>
      </c>
      <c r="D28" s="32" t="s">
        <v>83</v>
      </c>
      <c r="E28" s="32" t="s">
        <v>90</v>
      </c>
      <c r="F28" s="33">
        <v>45211</v>
      </c>
      <c r="G28" s="33">
        <v>45145</v>
      </c>
      <c r="H28" s="44"/>
      <c r="I28" s="34" t="s">
        <v>42</v>
      </c>
      <c r="J28" s="35">
        <v>460043.37</v>
      </c>
      <c r="K28" s="35"/>
      <c r="L28" s="35"/>
      <c r="M28" s="35"/>
      <c r="N28" s="36"/>
      <c r="O28" s="37">
        <f t="shared" si="0"/>
        <v>460043.37</v>
      </c>
      <c r="P28" s="38" t="s">
        <v>43</v>
      </c>
      <c r="Q28" s="2"/>
      <c r="S28" s="4"/>
    </row>
    <row r="29" spans="1:19" ht="18.75" x14ac:dyDescent="0.3">
      <c r="A29" s="2"/>
      <c r="B29" s="43" t="s">
        <v>91</v>
      </c>
      <c r="C29" s="32" t="s">
        <v>92</v>
      </c>
      <c r="D29" s="32" t="s">
        <v>42</v>
      </c>
      <c r="E29" s="32" t="s">
        <v>42</v>
      </c>
      <c r="F29" s="33">
        <v>45223</v>
      </c>
      <c r="G29" s="33" t="s">
        <v>42</v>
      </c>
      <c r="H29" s="44"/>
      <c r="I29" s="34" t="s">
        <v>42</v>
      </c>
      <c r="J29" s="35">
        <v>1450</v>
      </c>
      <c r="K29" s="35"/>
      <c r="L29" s="35"/>
      <c r="M29" s="35"/>
      <c r="N29" s="36"/>
      <c r="O29" s="37">
        <f t="shared" si="0"/>
        <v>1450</v>
      </c>
      <c r="P29" s="38" t="s">
        <v>43</v>
      </c>
      <c r="Q29" s="2"/>
      <c r="S29" s="4"/>
    </row>
    <row r="30" spans="1:19" ht="18.75" x14ac:dyDescent="0.3">
      <c r="A30" s="2"/>
      <c r="B30" s="43" t="s">
        <v>91</v>
      </c>
      <c r="C30" s="32" t="s">
        <v>92</v>
      </c>
      <c r="D30" s="32" t="s">
        <v>42</v>
      </c>
      <c r="E30" s="32" t="s">
        <v>42</v>
      </c>
      <c r="F30" s="33">
        <v>45223</v>
      </c>
      <c r="G30" s="33" t="s">
        <v>42</v>
      </c>
      <c r="H30" s="44"/>
      <c r="I30" s="34" t="s">
        <v>42</v>
      </c>
      <c r="J30" s="35">
        <v>1380</v>
      </c>
      <c r="K30" s="35"/>
      <c r="L30" s="35"/>
      <c r="M30" s="35"/>
      <c r="N30" s="36"/>
      <c r="O30" s="37">
        <f t="shared" si="0"/>
        <v>1380</v>
      </c>
      <c r="P30" s="38" t="s">
        <v>43</v>
      </c>
      <c r="Q30" s="2"/>
      <c r="S30" s="4"/>
    </row>
    <row r="31" spans="1:19" ht="18.75" x14ac:dyDescent="0.3">
      <c r="A31" s="2"/>
      <c r="B31" s="43" t="s">
        <v>91</v>
      </c>
      <c r="C31" s="32" t="s">
        <v>93</v>
      </c>
      <c r="D31" s="32" t="s">
        <v>42</v>
      </c>
      <c r="E31" s="32" t="s">
        <v>42</v>
      </c>
      <c r="F31" s="33">
        <v>45223</v>
      </c>
      <c r="G31" s="33" t="s">
        <v>42</v>
      </c>
      <c r="H31" s="44"/>
      <c r="I31" s="34" t="s">
        <v>42</v>
      </c>
      <c r="J31" s="35">
        <v>8770.18</v>
      </c>
      <c r="K31" s="35"/>
      <c r="L31" s="35"/>
      <c r="M31" s="35"/>
      <c r="N31" s="36"/>
      <c r="O31" s="37">
        <f t="shared" si="0"/>
        <v>8770.18</v>
      </c>
      <c r="P31" s="38" t="s">
        <v>43</v>
      </c>
      <c r="Q31" s="2"/>
      <c r="S31" s="4"/>
    </row>
    <row r="32" spans="1:19" ht="18.75" x14ac:dyDescent="0.3">
      <c r="A32" s="2"/>
      <c r="B32" s="43" t="s">
        <v>91</v>
      </c>
      <c r="C32" s="32" t="s">
        <v>93</v>
      </c>
      <c r="D32" s="32" t="s">
        <v>42</v>
      </c>
      <c r="E32" s="32" t="s">
        <v>42</v>
      </c>
      <c r="F32" s="33">
        <v>45223</v>
      </c>
      <c r="G32" s="33" t="s">
        <v>42</v>
      </c>
      <c r="H32" s="44"/>
      <c r="I32" s="34" t="s">
        <v>42</v>
      </c>
      <c r="J32" s="35">
        <v>12405.51</v>
      </c>
      <c r="K32" s="35"/>
      <c r="L32" s="35"/>
      <c r="M32" s="35"/>
      <c r="N32" s="36"/>
      <c r="O32" s="37">
        <f t="shared" si="0"/>
        <v>12405.51</v>
      </c>
      <c r="P32" s="38" t="s">
        <v>43</v>
      </c>
      <c r="Q32" s="2"/>
      <c r="S32" s="4"/>
    </row>
    <row r="33" spans="1:19" ht="18.75" x14ac:dyDescent="0.3">
      <c r="A33" s="2"/>
      <c r="B33" s="43" t="s">
        <v>94</v>
      </c>
      <c r="C33" s="32" t="s">
        <v>95</v>
      </c>
      <c r="D33" s="32" t="s">
        <v>96</v>
      </c>
      <c r="E33" s="32" t="s">
        <v>97</v>
      </c>
      <c r="F33" s="33">
        <v>45222</v>
      </c>
      <c r="G33" s="33">
        <v>45211</v>
      </c>
      <c r="H33" s="44"/>
      <c r="I33" s="34" t="s">
        <v>42</v>
      </c>
      <c r="J33" s="35">
        <v>199125</v>
      </c>
      <c r="K33" s="35"/>
      <c r="L33" s="35"/>
      <c r="M33" s="35"/>
      <c r="N33" s="36"/>
      <c r="O33" s="37">
        <f t="shared" si="0"/>
        <v>199125</v>
      </c>
      <c r="P33" s="38" t="s">
        <v>43</v>
      </c>
      <c r="Q33" s="2"/>
      <c r="S33" s="4"/>
    </row>
    <row r="34" spans="1:19" ht="18.75" x14ac:dyDescent="0.3">
      <c r="A34" s="2"/>
      <c r="B34" s="47" t="s">
        <v>98</v>
      </c>
      <c r="C34" s="31" t="s">
        <v>99</v>
      </c>
      <c r="D34" s="32" t="s">
        <v>100</v>
      </c>
      <c r="E34" s="32" t="s">
        <v>101</v>
      </c>
      <c r="F34" s="33">
        <v>44258</v>
      </c>
      <c r="G34" s="33" t="s">
        <v>102</v>
      </c>
      <c r="H34" s="33" t="s">
        <v>103</v>
      </c>
      <c r="I34" s="34" t="s">
        <v>42</v>
      </c>
      <c r="J34" s="36"/>
      <c r="K34" s="36"/>
      <c r="L34" s="36"/>
      <c r="M34" s="36"/>
      <c r="N34" s="36">
        <v>29166.67</v>
      </c>
      <c r="O34" s="37">
        <f t="shared" si="0"/>
        <v>29166.67</v>
      </c>
      <c r="P34" s="38" t="s">
        <v>43</v>
      </c>
      <c r="Q34" s="2"/>
      <c r="S34" s="4"/>
    </row>
    <row r="35" spans="1:19" ht="18.75" x14ac:dyDescent="0.3">
      <c r="A35" s="2"/>
      <c r="B35" s="47" t="s">
        <v>98</v>
      </c>
      <c r="C35" s="31" t="s">
        <v>99</v>
      </c>
      <c r="D35" s="32" t="s">
        <v>100</v>
      </c>
      <c r="E35" s="32" t="s">
        <v>104</v>
      </c>
      <c r="F35" s="33">
        <v>44472</v>
      </c>
      <c r="G35" s="33">
        <v>44319</v>
      </c>
      <c r="H35" s="33" t="s">
        <v>103</v>
      </c>
      <c r="I35" s="34" t="s">
        <v>42</v>
      </c>
      <c r="J35" s="36"/>
      <c r="K35" s="36"/>
      <c r="L35" s="36"/>
      <c r="M35" s="36"/>
      <c r="N35" s="36">
        <v>29166.67</v>
      </c>
      <c r="O35" s="37">
        <f t="shared" si="0"/>
        <v>29166.67</v>
      </c>
      <c r="P35" s="38" t="s">
        <v>43</v>
      </c>
      <c r="Q35" s="2"/>
      <c r="S35" s="4"/>
    </row>
    <row r="36" spans="1:19" s="6" customFormat="1" ht="18.75" x14ac:dyDescent="0.3">
      <c r="A36" s="5"/>
      <c r="B36" s="42" t="s">
        <v>8</v>
      </c>
      <c r="C36" s="39" t="s">
        <v>9</v>
      </c>
      <c r="D36" s="39">
        <v>101001577</v>
      </c>
      <c r="E36" s="39" t="s">
        <v>105</v>
      </c>
      <c r="F36" s="40">
        <v>45289</v>
      </c>
      <c r="G36" s="40">
        <v>45287</v>
      </c>
      <c r="H36" s="40"/>
      <c r="I36" s="50" t="s">
        <v>42</v>
      </c>
      <c r="J36" s="51">
        <v>2062.94</v>
      </c>
      <c r="K36" s="51"/>
      <c r="L36" s="51"/>
      <c r="M36" s="51"/>
      <c r="N36" s="51"/>
      <c r="O36" s="52">
        <f t="shared" si="0"/>
        <v>2062.94</v>
      </c>
      <c r="P36" s="53" t="s">
        <v>43</v>
      </c>
      <c r="Q36" s="5"/>
      <c r="S36" s="7"/>
    </row>
    <row r="37" spans="1:19" ht="18.75" x14ac:dyDescent="0.3">
      <c r="A37" s="2"/>
      <c r="B37" s="42" t="s">
        <v>106</v>
      </c>
      <c r="C37" s="39" t="s">
        <v>107</v>
      </c>
      <c r="D37" s="39">
        <v>132066308</v>
      </c>
      <c r="E37" s="39" t="s">
        <v>16</v>
      </c>
      <c r="F37" s="40">
        <v>45273</v>
      </c>
      <c r="G37" s="40">
        <v>45259</v>
      </c>
      <c r="H37" s="33"/>
      <c r="I37" s="34" t="s">
        <v>42</v>
      </c>
      <c r="J37" s="36">
        <v>48745.8</v>
      </c>
      <c r="K37" s="36"/>
      <c r="L37" s="36"/>
      <c r="M37" s="36"/>
      <c r="N37" s="36"/>
      <c r="O37" s="37">
        <f t="shared" si="0"/>
        <v>48745.8</v>
      </c>
      <c r="P37" s="38" t="s">
        <v>43</v>
      </c>
      <c r="Q37" s="2"/>
      <c r="S37" s="4"/>
    </row>
    <row r="38" spans="1:19" ht="18.75" x14ac:dyDescent="0.3">
      <c r="A38" s="2"/>
      <c r="B38" s="42" t="s">
        <v>108</v>
      </c>
      <c r="C38" s="39" t="s">
        <v>109</v>
      </c>
      <c r="D38" s="39">
        <v>130228698</v>
      </c>
      <c r="E38" s="39" t="s">
        <v>110</v>
      </c>
      <c r="F38" s="40">
        <v>45275</v>
      </c>
      <c r="G38" s="40">
        <v>45271</v>
      </c>
      <c r="H38" s="33"/>
      <c r="I38" s="34" t="s">
        <v>42</v>
      </c>
      <c r="J38" s="36">
        <v>37119.879999999997</v>
      </c>
      <c r="K38" s="36"/>
      <c r="L38" s="36"/>
      <c r="M38" s="36"/>
      <c r="N38" s="36"/>
      <c r="O38" s="37">
        <f t="shared" si="0"/>
        <v>37119.879999999997</v>
      </c>
      <c r="P38" s="38" t="s">
        <v>43</v>
      </c>
      <c r="Q38" s="2"/>
      <c r="S38" s="4"/>
    </row>
    <row r="39" spans="1:19" ht="18.75" x14ac:dyDescent="0.3">
      <c r="A39" s="2"/>
      <c r="B39" s="47" t="s">
        <v>111</v>
      </c>
      <c r="C39" s="31" t="s">
        <v>112</v>
      </c>
      <c r="D39" s="32" t="s">
        <v>113</v>
      </c>
      <c r="E39" s="32" t="s">
        <v>114</v>
      </c>
      <c r="F39" s="33" t="s">
        <v>115</v>
      </c>
      <c r="G39" s="33">
        <v>44354</v>
      </c>
      <c r="H39" s="33" t="s">
        <v>70</v>
      </c>
      <c r="I39" s="34" t="s">
        <v>42</v>
      </c>
      <c r="J39" s="36"/>
      <c r="K39" s="36"/>
      <c r="L39" s="36"/>
      <c r="M39" s="36"/>
      <c r="N39" s="36">
        <v>30240</v>
      </c>
      <c r="O39" s="37">
        <f t="shared" si="0"/>
        <v>30240</v>
      </c>
      <c r="P39" s="54" t="s">
        <v>43</v>
      </c>
      <c r="Q39" s="2"/>
    </row>
    <row r="40" spans="1:19" ht="18.75" x14ac:dyDescent="0.3">
      <c r="A40" s="2"/>
      <c r="B40" s="55" t="s">
        <v>116</v>
      </c>
      <c r="C40" s="55" t="s">
        <v>117</v>
      </c>
      <c r="D40" s="55" t="s">
        <v>118</v>
      </c>
      <c r="E40" s="56" t="s">
        <v>119</v>
      </c>
      <c r="F40" s="57">
        <v>45162</v>
      </c>
      <c r="G40" s="58">
        <v>45146</v>
      </c>
      <c r="H40" s="44"/>
      <c r="I40" s="34" t="s">
        <v>42</v>
      </c>
      <c r="J40" s="59"/>
      <c r="K40" s="59"/>
      <c r="L40" s="36">
        <v>71038.25</v>
      </c>
      <c r="M40" s="36"/>
      <c r="N40" s="36"/>
      <c r="O40" s="37">
        <f t="shared" si="0"/>
        <v>71038.25</v>
      </c>
      <c r="P40" s="54" t="s">
        <v>43</v>
      </c>
      <c r="Q40" s="2"/>
    </row>
    <row r="41" spans="1:19" ht="18.75" x14ac:dyDescent="0.3">
      <c r="A41" s="2"/>
      <c r="B41" s="42" t="s">
        <v>120</v>
      </c>
      <c r="C41" s="39" t="s">
        <v>59</v>
      </c>
      <c r="D41" s="39">
        <v>101011939</v>
      </c>
      <c r="E41" s="39" t="s">
        <v>121</v>
      </c>
      <c r="F41" s="40">
        <v>45273</v>
      </c>
      <c r="G41" s="40">
        <v>45202</v>
      </c>
      <c r="H41" s="44"/>
      <c r="I41" s="34" t="s">
        <v>42</v>
      </c>
      <c r="J41" s="59">
        <v>57145.04</v>
      </c>
      <c r="K41" s="59"/>
      <c r="L41" s="36"/>
      <c r="M41" s="36"/>
      <c r="N41" s="36"/>
      <c r="O41" s="37">
        <f t="shared" si="0"/>
        <v>57145.04</v>
      </c>
      <c r="P41" s="54" t="s">
        <v>43</v>
      </c>
      <c r="Q41" s="2"/>
    </row>
    <row r="42" spans="1:19" ht="18.75" x14ac:dyDescent="0.3">
      <c r="A42" s="2"/>
      <c r="B42" s="55" t="s">
        <v>122</v>
      </c>
      <c r="C42" s="55" t="s">
        <v>123</v>
      </c>
      <c r="D42" s="55" t="s">
        <v>124</v>
      </c>
      <c r="E42" s="56" t="s">
        <v>125</v>
      </c>
      <c r="F42" s="57">
        <v>45175</v>
      </c>
      <c r="G42" s="58">
        <v>45119</v>
      </c>
      <c r="H42" s="44"/>
      <c r="I42" s="34" t="s">
        <v>42</v>
      </c>
      <c r="J42" s="59"/>
      <c r="K42" s="46">
        <v>7080</v>
      </c>
      <c r="L42" s="36"/>
      <c r="M42" s="36"/>
      <c r="N42" s="36"/>
      <c r="O42" s="37">
        <f t="shared" si="0"/>
        <v>7080</v>
      </c>
      <c r="P42" s="54" t="s">
        <v>43</v>
      </c>
      <c r="Q42" s="2"/>
    </row>
    <row r="43" spans="1:19" ht="18.75" x14ac:dyDescent="0.3">
      <c r="A43" s="2"/>
      <c r="B43" s="55" t="s">
        <v>122</v>
      </c>
      <c r="C43" s="55" t="s">
        <v>123</v>
      </c>
      <c r="D43" s="55" t="s">
        <v>126</v>
      </c>
      <c r="E43" s="56" t="s">
        <v>127</v>
      </c>
      <c r="F43" s="57">
        <v>45247</v>
      </c>
      <c r="G43" s="58">
        <v>45117</v>
      </c>
      <c r="H43" s="44"/>
      <c r="I43" s="34" t="s">
        <v>42</v>
      </c>
      <c r="J43" s="59"/>
      <c r="K43" s="46"/>
      <c r="L43" s="36">
        <v>119770</v>
      </c>
      <c r="M43" s="36"/>
      <c r="N43" s="36"/>
      <c r="O43" s="37">
        <f t="shared" si="0"/>
        <v>119770</v>
      </c>
      <c r="P43" s="54" t="s">
        <v>43</v>
      </c>
      <c r="Q43" s="2"/>
    </row>
    <row r="44" spans="1:19" ht="18.75" x14ac:dyDescent="0.3">
      <c r="A44" s="2"/>
      <c r="B44" s="42" t="s">
        <v>10</v>
      </c>
      <c r="C44" s="39" t="s">
        <v>128</v>
      </c>
      <c r="D44" s="39">
        <v>101003561</v>
      </c>
      <c r="E44" s="39" t="s">
        <v>125</v>
      </c>
      <c r="F44" s="40">
        <v>45275</v>
      </c>
      <c r="G44" s="40">
        <v>45267</v>
      </c>
      <c r="H44" s="44"/>
      <c r="I44" s="34" t="s">
        <v>42</v>
      </c>
      <c r="J44" s="59">
        <v>7080</v>
      </c>
      <c r="K44" s="46"/>
      <c r="L44" s="36"/>
      <c r="M44" s="36"/>
      <c r="N44" s="36"/>
      <c r="O44" s="37">
        <f t="shared" si="0"/>
        <v>7080</v>
      </c>
      <c r="P44" s="54" t="s">
        <v>43</v>
      </c>
      <c r="Q44" s="2"/>
    </row>
    <row r="45" spans="1:19" ht="18.75" x14ac:dyDescent="0.3">
      <c r="A45" s="2"/>
      <c r="B45" s="32" t="s">
        <v>129</v>
      </c>
      <c r="C45" s="32" t="s">
        <v>130</v>
      </c>
      <c r="D45" s="32" t="s">
        <v>131</v>
      </c>
      <c r="E45" s="32" t="s">
        <v>132</v>
      </c>
      <c r="F45" s="33">
        <v>45216</v>
      </c>
      <c r="G45" s="33">
        <v>45119</v>
      </c>
      <c r="H45" s="44"/>
      <c r="I45" s="34" t="s">
        <v>42</v>
      </c>
      <c r="J45" s="45">
        <v>133564.20000000001</v>
      </c>
      <c r="K45" s="35"/>
      <c r="L45" s="36"/>
      <c r="M45" s="36"/>
      <c r="N45" s="36"/>
      <c r="O45" s="37">
        <f t="shared" si="0"/>
        <v>133564.20000000001</v>
      </c>
      <c r="P45" s="54" t="s">
        <v>43</v>
      </c>
      <c r="Q45" s="2"/>
    </row>
    <row r="46" spans="1:19" ht="18.75" x14ac:dyDescent="0.3">
      <c r="A46" s="2"/>
      <c r="B46" s="42" t="s">
        <v>133</v>
      </c>
      <c r="C46" s="39" t="s">
        <v>11</v>
      </c>
      <c r="D46" s="39">
        <v>101100508</v>
      </c>
      <c r="E46" s="39" t="s">
        <v>134</v>
      </c>
      <c r="F46" s="40">
        <v>45275</v>
      </c>
      <c r="G46" s="40">
        <v>45266</v>
      </c>
      <c r="H46" s="44"/>
      <c r="I46" s="34" t="s">
        <v>42</v>
      </c>
      <c r="J46" s="45">
        <v>39028.080000000002</v>
      </c>
      <c r="K46" s="35"/>
      <c r="L46" s="36"/>
      <c r="M46" s="36"/>
      <c r="N46" s="36"/>
      <c r="O46" s="37">
        <f t="shared" si="0"/>
        <v>39028.080000000002</v>
      </c>
      <c r="P46" s="54" t="s">
        <v>43</v>
      </c>
      <c r="Q46" s="2"/>
    </row>
    <row r="47" spans="1:19" ht="18.75" x14ac:dyDescent="0.3">
      <c r="A47" s="2"/>
      <c r="B47" s="42" t="s">
        <v>135</v>
      </c>
      <c r="C47" s="39" t="s">
        <v>136</v>
      </c>
      <c r="D47" s="39">
        <v>101821248</v>
      </c>
      <c r="E47" s="39" t="s">
        <v>137</v>
      </c>
      <c r="F47" s="40">
        <v>45289</v>
      </c>
      <c r="G47" s="40">
        <v>45287</v>
      </c>
      <c r="H47" s="44"/>
      <c r="I47" s="34" t="s">
        <v>42</v>
      </c>
      <c r="J47" s="41">
        <v>215.39</v>
      </c>
      <c r="K47" s="35"/>
      <c r="L47" s="36"/>
      <c r="M47" s="36"/>
      <c r="N47" s="36"/>
      <c r="O47" s="37">
        <f t="shared" si="0"/>
        <v>215.39</v>
      </c>
      <c r="P47" s="54" t="s">
        <v>43</v>
      </c>
      <c r="Q47" s="2"/>
    </row>
    <row r="48" spans="1:19" ht="18.75" x14ac:dyDescent="0.3">
      <c r="A48" s="2"/>
      <c r="B48" s="42" t="s">
        <v>135</v>
      </c>
      <c r="C48" s="39" t="s">
        <v>138</v>
      </c>
      <c r="D48" s="39">
        <v>101821248</v>
      </c>
      <c r="E48" s="39" t="s">
        <v>139</v>
      </c>
      <c r="F48" s="40">
        <v>45289</v>
      </c>
      <c r="G48" s="40">
        <v>45287</v>
      </c>
      <c r="H48" s="44"/>
      <c r="I48" s="34" t="s">
        <v>42</v>
      </c>
      <c r="J48" s="41">
        <v>0</v>
      </c>
      <c r="K48" s="35"/>
      <c r="L48" s="36"/>
      <c r="M48" s="36"/>
      <c r="N48" s="36"/>
      <c r="O48" s="37">
        <f t="shared" si="0"/>
        <v>0</v>
      </c>
      <c r="P48" s="54" t="s">
        <v>43</v>
      </c>
      <c r="Q48" s="2"/>
    </row>
    <row r="49" spans="1:17" ht="18.75" x14ac:dyDescent="0.3">
      <c r="A49" s="2"/>
      <c r="B49" s="42" t="s">
        <v>140</v>
      </c>
      <c r="C49" s="39" t="s">
        <v>141</v>
      </c>
      <c r="D49" s="39">
        <v>101821248</v>
      </c>
      <c r="E49" s="39" t="s">
        <v>137</v>
      </c>
      <c r="F49" s="40">
        <v>44943</v>
      </c>
      <c r="G49" s="40">
        <v>45287</v>
      </c>
      <c r="H49" s="44"/>
      <c r="I49" s="34" t="s">
        <v>42</v>
      </c>
      <c r="J49" s="41">
        <v>215.39</v>
      </c>
      <c r="K49" s="35"/>
      <c r="L49" s="36"/>
      <c r="M49" s="36"/>
      <c r="N49" s="36"/>
      <c r="O49" s="37">
        <f t="shared" si="0"/>
        <v>215.39</v>
      </c>
      <c r="P49" s="54" t="s">
        <v>43</v>
      </c>
      <c r="Q49" s="2"/>
    </row>
    <row r="50" spans="1:17" ht="18.75" x14ac:dyDescent="0.3">
      <c r="A50" s="2"/>
      <c r="B50" s="42" t="s">
        <v>142</v>
      </c>
      <c r="C50" s="39" t="s">
        <v>143</v>
      </c>
      <c r="D50" s="39">
        <v>101821256</v>
      </c>
      <c r="E50" s="39" t="s">
        <v>144</v>
      </c>
      <c r="F50" s="40">
        <v>45314</v>
      </c>
      <c r="G50" s="40">
        <v>45310</v>
      </c>
      <c r="H50" s="44"/>
      <c r="I50" s="34" t="s">
        <v>42</v>
      </c>
      <c r="J50" s="41">
        <v>1304.1600000000001</v>
      </c>
      <c r="K50" s="35"/>
      <c r="L50" s="36"/>
      <c r="M50" s="36"/>
      <c r="N50" s="36"/>
      <c r="O50" s="37">
        <v>1304.1600000000001</v>
      </c>
      <c r="P50" s="54" t="s">
        <v>43</v>
      </c>
      <c r="Q50" s="2"/>
    </row>
    <row r="51" spans="1:17" ht="18.75" x14ac:dyDescent="0.3">
      <c r="A51" s="2"/>
      <c r="B51" s="42" t="s">
        <v>142</v>
      </c>
      <c r="C51" s="39" t="s">
        <v>143</v>
      </c>
      <c r="D51" s="39">
        <v>101821256</v>
      </c>
      <c r="E51" s="39" t="s">
        <v>145</v>
      </c>
      <c r="F51" s="40">
        <v>45314</v>
      </c>
      <c r="G51" s="40" t="s">
        <v>146</v>
      </c>
      <c r="H51" s="44"/>
      <c r="I51" s="34" t="s">
        <v>42</v>
      </c>
      <c r="J51" s="41">
        <v>194.17</v>
      </c>
      <c r="K51" s="35"/>
      <c r="L51" s="36"/>
      <c r="M51" s="36"/>
      <c r="N51" s="36"/>
      <c r="O51" s="37">
        <v>194.17</v>
      </c>
      <c r="P51" s="54" t="s">
        <v>43</v>
      </c>
      <c r="Q51" s="2"/>
    </row>
    <row r="52" spans="1:17" ht="18.75" x14ac:dyDescent="0.3">
      <c r="A52" s="2"/>
      <c r="B52" s="42" t="s">
        <v>142</v>
      </c>
      <c r="C52" s="39" t="s">
        <v>143</v>
      </c>
      <c r="D52" s="39">
        <v>101821256</v>
      </c>
      <c r="E52" s="39" t="s">
        <v>147</v>
      </c>
      <c r="F52" s="40">
        <v>45314</v>
      </c>
      <c r="G52" s="40">
        <v>45294</v>
      </c>
      <c r="H52" s="44"/>
      <c r="I52" s="34" t="s">
        <v>42</v>
      </c>
      <c r="J52" s="41">
        <v>442.99</v>
      </c>
      <c r="K52" s="35"/>
      <c r="L52" s="36"/>
      <c r="M52" s="36"/>
      <c r="N52" s="36"/>
      <c r="O52" s="37">
        <v>442.99</v>
      </c>
      <c r="P52" s="54" t="s">
        <v>43</v>
      </c>
      <c r="Q52" s="2"/>
    </row>
    <row r="53" spans="1:17" ht="18.75" x14ac:dyDescent="0.3">
      <c r="A53" s="2"/>
      <c r="B53" s="42" t="s">
        <v>142</v>
      </c>
      <c r="C53" s="39" t="s">
        <v>143</v>
      </c>
      <c r="D53" s="39">
        <v>101821256</v>
      </c>
      <c r="E53" s="39" t="s">
        <v>148</v>
      </c>
      <c r="F53" s="40">
        <v>45314</v>
      </c>
      <c r="G53" s="40">
        <v>45294</v>
      </c>
      <c r="H53" s="44"/>
      <c r="I53" s="34" t="s">
        <v>42</v>
      </c>
      <c r="J53" s="41">
        <v>615.25</v>
      </c>
      <c r="K53" s="35"/>
      <c r="L53" s="36"/>
      <c r="M53" s="36"/>
      <c r="N53" s="36"/>
      <c r="O53" s="37">
        <v>615.25</v>
      </c>
      <c r="P53" s="54" t="s">
        <v>43</v>
      </c>
      <c r="Q53" s="2"/>
    </row>
    <row r="54" spans="1:17" ht="18.75" x14ac:dyDescent="0.3">
      <c r="A54" s="2"/>
      <c r="B54" s="42" t="s">
        <v>142</v>
      </c>
      <c r="C54" s="39" t="s">
        <v>143</v>
      </c>
      <c r="D54" s="39">
        <v>101821256</v>
      </c>
      <c r="E54" s="39" t="s">
        <v>149</v>
      </c>
      <c r="F54" s="40">
        <v>45314</v>
      </c>
      <c r="G54" s="40">
        <v>45299</v>
      </c>
      <c r="H54" s="44"/>
      <c r="I54" s="34" t="s">
        <v>42</v>
      </c>
      <c r="J54" s="41">
        <v>605.67999999999995</v>
      </c>
      <c r="K54" s="35"/>
      <c r="L54" s="36"/>
      <c r="M54" s="36"/>
      <c r="N54" s="36"/>
      <c r="O54" s="37">
        <v>605.67999999999995</v>
      </c>
      <c r="P54" s="54" t="s">
        <v>43</v>
      </c>
      <c r="Q54" s="2"/>
    </row>
    <row r="55" spans="1:17" ht="18.75" x14ac:dyDescent="0.3">
      <c r="A55" s="2"/>
      <c r="B55" s="42" t="s">
        <v>150</v>
      </c>
      <c r="C55" s="39" t="s">
        <v>151</v>
      </c>
      <c r="D55" s="39">
        <v>131399215</v>
      </c>
      <c r="E55" s="39" t="s">
        <v>152</v>
      </c>
      <c r="F55" s="40">
        <v>45274</v>
      </c>
      <c r="G55" s="40">
        <v>45265</v>
      </c>
      <c r="H55" s="44"/>
      <c r="I55" s="34" t="s">
        <v>42</v>
      </c>
      <c r="J55" s="41">
        <v>199351.56</v>
      </c>
      <c r="K55" s="35"/>
      <c r="L55" s="36"/>
      <c r="M55" s="36"/>
      <c r="N55" s="36"/>
      <c r="O55" s="37">
        <f t="shared" si="0"/>
        <v>199351.56</v>
      </c>
      <c r="P55" s="54" t="s">
        <v>43</v>
      </c>
      <c r="Q55" s="2"/>
    </row>
    <row r="56" spans="1:17" ht="18.75" x14ac:dyDescent="0.3">
      <c r="A56" s="2"/>
      <c r="B56" s="32" t="s">
        <v>153</v>
      </c>
      <c r="C56" s="32" t="s">
        <v>154</v>
      </c>
      <c r="D56" s="32" t="s">
        <v>155</v>
      </c>
      <c r="E56" s="32" t="s">
        <v>156</v>
      </c>
      <c r="F56" s="33">
        <v>45064</v>
      </c>
      <c r="G56" s="33">
        <v>45051</v>
      </c>
      <c r="H56" s="33"/>
      <c r="I56" s="34" t="s">
        <v>42</v>
      </c>
      <c r="J56" s="35"/>
      <c r="K56" s="36"/>
      <c r="L56" s="35"/>
      <c r="M56" s="35"/>
      <c r="N56" s="35">
        <v>29736</v>
      </c>
      <c r="O56" s="37">
        <f t="shared" si="0"/>
        <v>29736</v>
      </c>
      <c r="P56" s="54" t="s">
        <v>43</v>
      </c>
      <c r="Q56" s="2"/>
    </row>
    <row r="57" spans="1:17" ht="18.75" x14ac:dyDescent="0.3">
      <c r="A57" s="2"/>
      <c r="B57" s="32" t="s">
        <v>153</v>
      </c>
      <c r="C57" s="32" t="s">
        <v>154</v>
      </c>
      <c r="D57" s="32" t="s">
        <v>155</v>
      </c>
      <c r="E57" s="32" t="s">
        <v>157</v>
      </c>
      <c r="F57" s="33">
        <v>45064</v>
      </c>
      <c r="G57" s="33">
        <v>45051</v>
      </c>
      <c r="H57" s="33"/>
      <c r="I57" s="34" t="s">
        <v>42</v>
      </c>
      <c r="J57" s="35"/>
      <c r="K57" s="36"/>
      <c r="L57" s="35"/>
      <c r="M57" s="35"/>
      <c r="N57" s="35">
        <v>8850</v>
      </c>
      <c r="O57" s="37">
        <f t="shared" si="0"/>
        <v>8850</v>
      </c>
      <c r="P57" s="54" t="s">
        <v>43</v>
      </c>
      <c r="Q57" s="2"/>
    </row>
    <row r="58" spans="1:17" ht="18.75" x14ac:dyDescent="0.3">
      <c r="A58" s="2"/>
      <c r="B58" s="32" t="s">
        <v>158</v>
      </c>
      <c r="C58" s="32" t="s">
        <v>159</v>
      </c>
      <c r="D58" s="32" t="s">
        <v>155</v>
      </c>
      <c r="E58" s="32" t="s">
        <v>156</v>
      </c>
      <c r="F58" s="33">
        <v>45216</v>
      </c>
      <c r="G58" s="33">
        <v>45051</v>
      </c>
      <c r="H58" s="44"/>
      <c r="I58" s="34" t="s">
        <v>42</v>
      </c>
      <c r="J58" s="41">
        <v>29736</v>
      </c>
      <c r="K58" s="36"/>
      <c r="L58" s="35"/>
      <c r="M58" s="35"/>
      <c r="N58" s="35"/>
      <c r="O58" s="37">
        <f t="shared" si="0"/>
        <v>29736</v>
      </c>
      <c r="P58" s="54" t="s">
        <v>43</v>
      </c>
      <c r="Q58" s="2"/>
    </row>
    <row r="59" spans="1:17" ht="18.75" x14ac:dyDescent="0.3">
      <c r="A59" s="2"/>
      <c r="B59" s="32" t="s">
        <v>158</v>
      </c>
      <c r="C59" s="32" t="s">
        <v>159</v>
      </c>
      <c r="D59" s="32" t="s">
        <v>155</v>
      </c>
      <c r="E59" s="32" t="s">
        <v>157</v>
      </c>
      <c r="F59" s="33">
        <v>45216</v>
      </c>
      <c r="G59" s="33">
        <v>45051</v>
      </c>
      <c r="H59" s="44"/>
      <c r="I59" s="34" t="s">
        <v>42</v>
      </c>
      <c r="J59" s="41">
        <v>8850</v>
      </c>
      <c r="K59" s="36"/>
      <c r="L59" s="35"/>
      <c r="M59" s="35"/>
      <c r="N59" s="35"/>
      <c r="O59" s="37">
        <f t="shared" si="0"/>
        <v>8850</v>
      </c>
      <c r="P59" s="54" t="s">
        <v>43</v>
      </c>
      <c r="Q59" s="2"/>
    </row>
    <row r="60" spans="1:17" ht="18.75" x14ac:dyDescent="0.3">
      <c r="A60" s="2"/>
      <c r="B60" s="32" t="s">
        <v>158</v>
      </c>
      <c r="C60" s="32" t="s">
        <v>159</v>
      </c>
      <c r="D60" s="32" t="s">
        <v>155</v>
      </c>
      <c r="E60" s="32" t="s">
        <v>160</v>
      </c>
      <c r="F60" s="33">
        <v>45216</v>
      </c>
      <c r="G60" s="33">
        <v>45072</v>
      </c>
      <c r="H60" s="44"/>
      <c r="I60" s="34" t="s">
        <v>42</v>
      </c>
      <c r="J60" s="41">
        <v>6962</v>
      </c>
      <c r="K60" s="36"/>
      <c r="L60" s="35"/>
      <c r="M60" s="35"/>
      <c r="N60" s="35"/>
      <c r="O60" s="37">
        <f t="shared" si="0"/>
        <v>6962</v>
      </c>
      <c r="P60" s="54" t="s">
        <v>43</v>
      </c>
      <c r="Q60" s="2"/>
    </row>
    <row r="61" spans="1:17" ht="18.75" x14ac:dyDescent="0.3">
      <c r="A61" s="2"/>
      <c r="B61" s="42" t="s">
        <v>161</v>
      </c>
      <c r="C61" s="39" t="s">
        <v>162</v>
      </c>
      <c r="D61" s="60">
        <v>131001211</v>
      </c>
      <c r="E61" s="39" t="s">
        <v>163</v>
      </c>
      <c r="F61" s="40">
        <v>45289</v>
      </c>
      <c r="G61" s="40">
        <v>45205</v>
      </c>
      <c r="H61" s="44"/>
      <c r="I61" s="34" t="s">
        <v>42</v>
      </c>
      <c r="J61" s="35"/>
      <c r="K61" s="36"/>
      <c r="L61" s="35"/>
      <c r="M61" s="35"/>
      <c r="N61" s="35">
        <v>78647</v>
      </c>
      <c r="O61" s="37">
        <f t="shared" si="0"/>
        <v>78647</v>
      </c>
      <c r="P61" s="54" t="s">
        <v>43</v>
      </c>
      <c r="Q61" s="2"/>
    </row>
    <row r="62" spans="1:17" ht="18.75" x14ac:dyDescent="0.3">
      <c r="A62" s="2"/>
      <c r="B62" s="42" t="s">
        <v>161</v>
      </c>
      <c r="C62" s="39" t="s">
        <v>164</v>
      </c>
      <c r="D62" s="60">
        <v>131001211</v>
      </c>
      <c r="E62" s="39"/>
      <c r="F62" s="40">
        <v>45289</v>
      </c>
      <c r="G62" s="40"/>
      <c r="H62" s="44"/>
      <c r="I62" s="34" t="s">
        <v>42</v>
      </c>
      <c r="J62" s="35"/>
      <c r="K62" s="36"/>
      <c r="L62" s="35"/>
      <c r="M62" s="35"/>
      <c r="N62" s="35">
        <v>31108</v>
      </c>
      <c r="O62" s="37">
        <f t="shared" si="0"/>
        <v>31108</v>
      </c>
      <c r="P62" s="54" t="s">
        <v>43</v>
      </c>
      <c r="Q62" s="2"/>
    </row>
    <row r="63" spans="1:17" ht="18.75" x14ac:dyDescent="0.3">
      <c r="A63" s="2"/>
      <c r="B63" s="42" t="s">
        <v>165</v>
      </c>
      <c r="C63" s="39" t="s">
        <v>166</v>
      </c>
      <c r="D63" s="39">
        <v>130570592</v>
      </c>
      <c r="E63" s="39" t="s">
        <v>167</v>
      </c>
      <c r="F63" s="40">
        <v>45266</v>
      </c>
      <c r="G63" s="40">
        <v>45237</v>
      </c>
      <c r="H63" s="44"/>
      <c r="I63" s="34" t="s">
        <v>42</v>
      </c>
      <c r="J63" s="35">
        <v>30988.57</v>
      </c>
      <c r="K63" s="36"/>
      <c r="L63" s="35"/>
      <c r="M63" s="35"/>
      <c r="N63" s="35"/>
      <c r="O63" s="37">
        <f t="shared" si="0"/>
        <v>30988.57</v>
      </c>
      <c r="P63" s="54" t="s">
        <v>43</v>
      </c>
      <c r="Q63" s="2"/>
    </row>
    <row r="64" spans="1:17" ht="18.75" x14ac:dyDescent="0.3">
      <c r="A64" s="2"/>
      <c r="B64" s="42" t="s">
        <v>168</v>
      </c>
      <c r="C64" s="39" t="s">
        <v>169</v>
      </c>
      <c r="D64" s="39">
        <v>132280121</v>
      </c>
      <c r="E64" s="39" t="s">
        <v>170</v>
      </c>
      <c r="F64" s="40">
        <v>45286</v>
      </c>
      <c r="G64" s="40">
        <v>45286</v>
      </c>
      <c r="H64" s="61"/>
      <c r="I64" s="41" t="s">
        <v>42</v>
      </c>
      <c r="J64" s="35">
        <v>1155000</v>
      </c>
      <c r="K64" s="36"/>
      <c r="L64" s="35"/>
      <c r="M64" s="35"/>
      <c r="N64" s="35"/>
      <c r="O64" s="37">
        <f t="shared" si="0"/>
        <v>1155000</v>
      </c>
      <c r="P64" s="54" t="s">
        <v>43</v>
      </c>
      <c r="Q64" s="2"/>
    </row>
    <row r="65" spans="1:52" ht="18.75" x14ac:dyDescent="0.3">
      <c r="A65" s="2"/>
      <c r="B65" s="32" t="s">
        <v>171</v>
      </c>
      <c r="C65" s="32" t="s">
        <v>172</v>
      </c>
      <c r="D65" s="32" t="s">
        <v>173</v>
      </c>
      <c r="E65" s="32" t="s">
        <v>174</v>
      </c>
      <c r="F65" s="33">
        <v>45211</v>
      </c>
      <c r="G65" s="33">
        <v>45200</v>
      </c>
      <c r="H65" s="44"/>
      <c r="I65" s="33" t="s">
        <v>42</v>
      </c>
      <c r="J65" s="45">
        <v>147159.95000000001</v>
      </c>
      <c r="K65" s="46"/>
      <c r="L65" s="35"/>
      <c r="M65" s="36"/>
      <c r="N65" s="36"/>
      <c r="O65" s="37">
        <f t="shared" si="0"/>
        <v>147159.95000000001</v>
      </c>
      <c r="P65" s="54" t="s">
        <v>43</v>
      </c>
      <c r="Q65" s="2"/>
    </row>
    <row r="66" spans="1:52" ht="18.75" x14ac:dyDescent="0.3">
      <c r="A66" s="2"/>
      <c r="B66" s="42" t="s">
        <v>175</v>
      </c>
      <c r="C66" s="39" t="s">
        <v>176</v>
      </c>
      <c r="D66" s="39">
        <v>102017174</v>
      </c>
      <c r="E66" s="39" t="s">
        <v>177</v>
      </c>
      <c r="F66" s="40">
        <v>45289</v>
      </c>
      <c r="G66" s="40">
        <v>45287</v>
      </c>
      <c r="H66" s="44"/>
      <c r="I66" s="33" t="s">
        <v>42</v>
      </c>
      <c r="J66" s="45">
        <v>165556.67000000001</v>
      </c>
      <c r="K66" s="46"/>
      <c r="L66" s="35"/>
      <c r="M66" s="36"/>
      <c r="N66" s="36"/>
      <c r="O66" s="37">
        <f t="shared" si="0"/>
        <v>165556.67000000001</v>
      </c>
      <c r="P66" s="54" t="s">
        <v>43</v>
      </c>
      <c r="Q66" s="2"/>
    </row>
    <row r="67" spans="1:52" s="8" customFormat="1" ht="18.75" x14ac:dyDescent="0.3">
      <c r="A67" s="2"/>
      <c r="B67" s="60" t="s">
        <v>178</v>
      </c>
      <c r="C67" s="32" t="s">
        <v>179</v>
      </c>
      <c r="D67" s="62" t="s">
        <v>180</v>
      </c>
      <c r="E67" s="32" t="s">
        <v>181</v>
      </c>
      <c r="F67" s="48">
        <v>45076</v>
      </c>
      <c r="G67" s="48">
        <v>45027</v>
      </c>
      <c r="H67" s="32"/>
      <c r="I67" s="33" t="s">
        <v>42</v>
      </c>
      <c r="J67" s="35"/>
      <c r="K67" s="36"/>
      <c r="L67" s="35"/>
      <c r="M67" s="35"/>
      <c r="N67" s="35">
        <v>9440</v>
      </c>
      <c r="O67" s="37">
        <f t="shared" si="0"/>
        <v>9440</v>
      </c>
      <c r="P67" s="54" t="s">
        <v>43</v>
      </c>
      <c r="Q67" s="2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1:52" s="8" customFormat="1" ht="18.75" x14ac:dyDescent="0.3">
      <c r="A68" s="2"/>
      <c r="B68" s="42" t="s">
        <v>182</v>
      </c>
      <c r="C68" s="39" t="s">
        <v>183</v>
      </c>
      <c r="D68" s="39">
        <v>101012072</v>
      </c>
      <c r="E68" s="39" t="s">
        <v>184</v>
      </c>
      <c r="F68" s="40">
        <v>45271</v>
      </c>
      <c r="G68" s="40">
        <v>45259</v>
      </c>
      <c r="H68" s="32"/>
      <c r="I68" s="33" t="s">
        <v>42</v>
      </c>
      <c r="J68" s="35">
        <v>175002.23999999999</v>
      </c>
      <c r="K68" s="36"/>
      <c r="L68" s="35"/>
      <c r="M68" s="35"/>
      <c r="N68" s="35"/>
      <c r="O68" s="37">
        <f t="shared" si="0"/>
        <v>175002.23999999999</v>
      </c>
      <c r="P68" s="54" t="s">
        <v>43</v>
      </c>
      <c r="Q68" s="2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1:52" s="8" customFormat="1" ht="18.75" x14ac:dyDescent="0.3">
      <c r="A69" s="2"/>
      <c r="B69" s="42" t="s">
        <v>185</v>
      </c>
      <c r="C69" s="39" t="s">
        <v>186</v>
      </c>
      <c r="D69" s="39">
        <v>131242529</v>
      </c>
      <c r="E69" s="39" t="s">
        <v>187</v>
      </c>
      <c r="F69" s="40">
        <v>45273</v>
      </c>
      <c r="G69" s="40">
        <v>45265</v>
      </c>
      <c r="H69" s="32"/>
      <c r="I69" s="33" t="s">
        <v>42</v>
      </c>
      <c r="J69" s="35">
        <v>177000</v>
      </c>
      <c r="K69" s="36"/>
      <c r="L69" s="35"/>
      <c r="M69" s="35"/>
      <c r="N69" s="35"/>
      <c r="O69" s="37">
        <f t="shared" si="0"/>
        <v>177000</v>
      </c>
      <c r="P69" s="54" t="s">
        <v>43</v>
      </c>
      <c r="Q69" s="2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</row>
    <row r="70" spans="1:52" s="8" customFormat="1" ht="18.75" x14ac:dyDescent="0.3">
      <c r="A70" s="2"/>
      <c r="B70" s="42" t="s">
        <v>188</v>
      </c>
      <c r="C70" s="39" t="s">
        <v>189</v>
      </c>
      <c r="D70" s="39">
        <v>132656849</v>
      </c>
      <c r="E70" s="39" t="s">
        <v>190</v>
      </c>
      <c r="F70" s="40">
        <v>45274</v>
      </c>
      <c r="G70" s="40">
        <v>45268</v>
      </c>
      <c r="H70" s="32"/>
      <c r="I70" s="33" t="s">
        <v>42</v>
      </c>
      <c r="J70" s="35">
        <v>377600</v>
      </c>
      <c r="K70" s="36"/>
      <c r="L70" s="35"/>
      <c r="M70" s="35"/>
      <c r="N70" s="35"/>
      <c r="O70" s="37">
        <f t="shared" si="0"/>
        <v>377600</v>
      </c>
      <c r="P70" s="54" t="s">
        <v>43</v>
      </c>
      <c r="Q70" s="2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1:52" s="8" customFormat="1" ht="18.75" x14ac:dyDescent="0.3">
      <c r="A71" s="2"/>
      <c r="B71" s="42" t="s">
        <v>191</v>
      </c>
      <c r="C71" s="39" t="s">
        <v>192</v>
      </c>
      <c r="D71" s="39">
        <v>101162058</v>
      </c>
      <c r="E71" s="39" t="s">
        <v>193</v>
      </c>
      <c r="F71" s="40">
        <v>45291</v>
      </c>
      <c r="G71" s="40">
        <v>45282</v>
      </c>
      <c r="H71" s="32"/>
      <c r="I71" s="33" t="s">
        <v>42</v>
      </c>
      <c r="J71" s="35">
        <v>330459</v>
      </c>
      <c r="K71" s="36"/>
      <c r="L71" s="35"/>
      <c r="M71" s="35"/>
      <c r="N71" s="35"/>
      <c r="O71" s="37">
        <f t="shared" si="0"/>
        <v>330459</v>
      </c>
      <c r="P71" s="54" t="s">
        <v>43</v>
      </c>
      <c r="Q71" s="2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</row>
    <row r="72" spans="1:52" s="8" customFormat="1" ht="18.75" x14ac:dyDescent="0.3">
      <c r="A72" s="2"/>
      <c r="B72" s="39" t="s">
        <v>194</v>
      </c>
      <c r="C72" s="39" t="s">
        <v>195</v>
      </c>
      <c r="D72" s="32" t="s">
        <v>196</v>
      </c>
      <c r="E72" s="32" t="s">
        <v>197</v>
      </c>
      <c r="F72" s="33">
        <v>45244</v>
      </c>
      <c r="G72" s="33">
        <v>45202</v>
      </c>
      <c r="H72" s="44"/>
      <c r="I72" s="33" t="s">
        <v>42</v>
      </c>
      <c r="J72" s="35"/>
      <c r="K72" s="36">
        <v>90038.8</v>
      </c>
      <c r="L72" s="35"/>
      <c r="M72" s="35"/>
      <c r="N72" s="35"/>
      <c r="O72" s="37">
        <f t="shared" si="0"/>
        <v>90038.8</v>
      </c>
      <c r="P72" s="54" t="s">
        <v>43</v>
      </c>
      <c r="Q72" s="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  <row r="73" spans="1:52" s="8" customFormat="1" ht="18.75" x14ac:dyDescent="0.3">
      <c r="A73" s="2"/>
      <c r="B73" s="39" t="s">
        <v>194</v>
      </c>
      <c r="C73" s="39" t="s">
        <v>198</v>
      </c>
      <c r="D73" s="32" t="s">
        <v>196</v>
      </c>
      <c r="E73" s="32" t="s">
        <v>199</v>
      </c>
      <c r="F73" s="33">
        <v>45244</v>
      </c>
      <c r="G73" s="33">
        <v>45226</v>
      </c>
      <c r="H73" s="44"/>
      <c r="I73" s="33" t="s">
        <v>42</v>
      </c>
      <c r="J73" s="35">
        <v>360155.18</v>
      </c>
      <c r="K73" s="36"/>
      <c r="L73" s="35"/>
      <c r="M73" s="35"/>
      <c r="N73" s="35"/>
      <c r="O73" s="37">
        <f t="shared" ref="O73:O105" si="1">J73+K73+L73+N73</f>
        <v>360155.18</v>
      </c>
      <c r="P73" s="54" t="s">
        <v>43</v>
      </c>
      <c r="Q73" s="2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  <row r="74" spans="1:52" s="8" customFormat="1" ht="18.75" x14ac:dyDescent="0.3">
      <c r="A74" s="2"/>
      <c r="B74" s="42" t="s">
        <v>12</v>
      </c>
      <c r="C74" s="39" t="s">
        <v>13</v>
      </c>
      <c r="D74" s="39">
        <v>101818794</v>
      </c>
      <c r="E74" s="39" t="s">
        <v>200</v>
      </c>
      <c r="F74" s="40">
        <v>45267</v>
      </c>
      <c r="G74" s="40">
        <v>45258</v>
      </c>
      <c r="H74" s="44"/>
      <c r="I74" s="33" t="s">
        <v>42</v>
      </c>
      <c r="J74" s="35">
        <v>141600</v>
      </c>
      <c r="K74" s="36"/>
      <c r="L74" s="35"/>
      <c r="M74" s="35"/>
      <c r="N74" s="35"/>
      <c r="O74" s="37">
        <f t="shared" si="1"/>
        <v>141600</v>
      </c>
      <c r="P74" s="54" t="s">
        <v>43</v>
      </c>
      <c r="Q74" s="2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1:52" ht="18.75" x14ac:dyDescent="0.3">
      <c r="A75" s="2"/>
      <c r="B75" s="32" t="s">
        <v>201</v>
      </c>
      <c r="C75" s="32" t="s">
        <v>202</v>
      </c>
      <c r="D75" s="32" t="s">
        <v>203</v>
      </c>
      <c r="E75" s="32" t="s">
        <v>204</v>
      </c>
      <c r="F75" s="48">
        <v>44988</v>
      </c>
      <c r="G75" s="48">
        <v>44936</v>
      </c>
      <c r="H75" s="49"/>
      <c r="I75" s="33" t="s">
        <v>42</v>
      </c>
      <c r="J75" s="35"/>
      <c r="K75" s="36"/>
      <c r="L75" s="36"/>
      <c r="M75" s="36"/>
      <c r="N75" s="36">
        <v>65000</v>
      </c>
      <c r="O75" s="37">
        <f t="shared" si="1"/>
        <v>65000</v>
      </c>
      <c r="P75" s="54" t="s">
        <v>58</v>
      </c>
      <c r="Q75" s="2"/>
    </row>
    <row r="76" spans="1:52" ht="18.75" x14ac:dyDescent="0.3">
      <c r="A76" s="2"/>
      <c r="B76" s="42" t="s">
        <v>201</v>
      </c>
      <c r="C76" s="39" t="s">
        <v>205</v>
      </c>
      <c r="D76" s="39">
        <v>430019501</v>
      </c>
      <c r="E76" s="39" t="s">
        <v>206</v>
      </c>
      <c r="F76" s="40">
        <v>45289</v>
      </c>
      <c r="G76" s="40">
        <v>44965</v>
      </c>
      <c r="H76" s="49"/>
      <c r="I76" s="33" t="s">
        <v>42</v>
      </c>
      <c r="J76" s="35"/>
      <c r="K76" s="36"/>
      <c r="L76" s="36"/>
      <c r="M76" s="36"/>
      <c r="N76" s="41">
        <v>65000</v>
      </c>
      <c r="O76" s="37">
        <f t="shared" si="1"/>
        <v>65000</v>
      </c>
      <c r="P76" s="54" t="s">
        <v>58</v>
      </c>
      <c r="Q76" s="2"/>
    </row>
    <row r="77" spans="1:52" ht="18.75" x14ac:dyDescent="0.3">
      <c r="A77" s="2"/>
      <c r="B77" s="42" t="s">
        <v>201</v>
      </c>
      <c r="C77" s="39" t="s">
        <v>207</v>
      </c>
      <c r="D77" s="39">
        <v>430019501</v>
      </c>
      <c r="E77" s="39" t="s">
        <v>208</v>
      </c>
      <c r="F77" s="40">
        <v>45289</v>
      </c>
      <c r="G77" s="40">
        <v>44993</v>
      </c>
      <c r="H77" s="49"/>
      <c r="I77" s="33" t="s">
        <v>42</v>
      </c>
      <c r="J77" s="35"/>
      <c r="K77" s="36"/>
      <c r="L77" s="36"/>
      <c r="M77" s="36"/>
      <c r="N77" s="41">
        <v>65000</v>
      </c>
      <c r="O77" s="37">
        <f t="shared" si="1"/>
        <v>65000</v>
      </c>
      <c r="P77" s="54" t="s">
        <v>58</v>
      </c>
      <c r="Q77" s="2"/>
    </row>
    <row r="78" spans="1:52" ht="18.75" x14ac:dyDescent="0.3">
      <c r="A78" s="2"/>
      <c r="B78" s="42" t="s">
        <v>201</v>
      </c>
      <c r="C78" s="39" t="s">
        <v>209</v>
      </c>
      <c r="D78" s="39">
        <v>430019501</v>
      </c>
      <c r="E78" s="39" t="s">
        <v>210</v>
      </c>
      <c r="F78" s="40">
        <v>45289</v>
      </c>
      <c r="G78" s="40">
        <v>45027</v>
      </c>
      <c r="H78" s="49"/>
      <c r="I78" s="33" t="s">
        <v>42</v>
      </c>
      <c r="J78" s="35"/>
      <c r="K78" s="36"/>
      <c r="L78" s="36"/>
      <c r="M78" s="36"/>
      <c r="N78" s="41">
        <v>65000</v>
      </c>
      <c r="O78" s="37">
        <f t="shared" si="1"/>
        <v>65000</v>
      </c>
      <c r="P78" s="54" t="s">
        <v>58</v>
      </c>
      <c r="Q78" s="2"/>
    </row>
    <row r="79" spans="1:52" ht="18.75" x14ac:dyDescent="0.3">
      <c r="A79" s="2"/>
      <c r="B79" s="42" t="s">
        <v>201</v>
      </c>
      <c r="C79" s="39" t="s">
        <v>211</v>
      </c>
      <c r="D79" s="39">
        <v>430019501</v>
      </c>
      <c r="E79" s="39" t="s">
        <v>212</v>
      </c>
      <c r="F79" s="40">
        <v>45289</v>
      </c>
      <c r="G79" s="40">
        <v>45054</v>
      </c>
      <c r="H79" s="49"/>
      <c r="I79" s="33" t="s">
        <v>42</v>
      </c>
      <c r="J79" s="35"/>
      <c r="K79" s="36"/>
      <c r="L79" s="36"/>
      <c r="M79" s="36"/>
      <c r="N79" s="41">
        <v>65000</v>
      </c>
      <c r="O79" s="37">
        <f t="shared" si="1"/>
        <v>65000</v>
      </c>
      <c r="P79" s="54" t="s">
        <v>58</v>
      </c>
      <c r="Q79" s="2"/>
    </row>
    <row r="80" spans="1:52" ht="18.75" x14ac:dyDescent="0.3">
      <c r="A80" s="2"/>
      <c r="B80" s="42" t="s">
        <v>201</v>
      </c>
      <c r="C80" s="39" t="s">
        <v>213</v>
      </c>
      <c r="D80" s="39">
        <v>430019501</v>
      </c>
      <c r="E80" s="39" t="s">
        <v>214</v>
      </c>
      <c r="F80" s="40">
        <v>45289</v>
      </c>
      <c r="G80" s="40">
        <v>45082</v>
      </c>
      <c r="H80" s="49"/>
      <c r="I80" s="33" t="s">
        <v>42</v>
      </c>
      <c r="J80" s="35"/>
      <c r="K80" s="36"/>
      <c r="L80" s="36"/>
      <c r="M80" s="36"/>
      <c r="N80" s="41">
        <v>65000</v>
      </c>
      <c r="O80" s="37">
        <f t="shared" si="1"/>
        <v>65000</v>
      </c>
      <c r="P80" s="54" t="s">
        <v>58</v>
      </c>
      <c r="Q80" s="2"/>
    </row>
    <row r="81" spans="1:17" ht="18.75" x14ac:dyDescent="0.3">
      <c r="A81" s="2"/>
      <c r="B81" s="42" t="s">
        <v>201</v>
      </c>
      <c r="C81" s="39" t="s">
        <v>215</v>
      </c>
      <c r="D81" s="39">
        <v>430019501</v>
      </c>
      <c r="E81" s="39" t="s">
        <v>216</v>
      </c>
      <c r="F81" s="40">
        <v>45289</v>
      </c>
      <c r="G81" s="40">
        <v>45117</v>
      </c>
      <c r="H81" s="49"/>
      <c r="I81" s="33" t="s">
        <v>42</v>
      </c>
      <c r="J81" s="35"/>
      <c r="K81" s="36"/>
      <c r="L81" s="36"/>
      <c r="M81" s="36"/>
      <c r="N81" s="41">
        <v>65000</v>
      </c>
      <c r="O81" s="37">
        <f t="shared" si="1"/>
        <v>65000</v>
      </c>
      <c r="P81" s="54" t="s">
        <v>58</v>
      </c>
      <c r="Q81" s="2"/>
    </row>
    <row r="82" spans="1:17" ht="18.75" x14ac:dyDescent="0.3">
      <c r="A82" s="2"/>
      <c r="B82" s="42" t="s">
        <v>201</v>
      </c>
      <c r="C82" s="39" t="s">
        <v>217</v>
      </c>
      <c r="D82" s="39">
        <v>430019501</v>
      </c>
      <c r="E82" s="39" t="s">
        <v>218</v>
      </c>
      <c r="F82" s="40">
        <v>45289</v>
      </c>
      <c r="G82" s="40">
        <v>45145</v>
      </c>
      <c r="H82" s="49"/>
      <c r="I82" s="33" t="s">
        <v>42</v>
      </c>
      <c r="J82" s="35"/>
      <c r="K82" s="36"/>
      <c r="L82" s="36"/>
      <c r="M82" s="36"/>
      <c r="N82" s="41">
        <v>65000</v>
      </c>
      <c r="O82" s="37">
        <f t="shared" si="1"/>
        <v>65000</v>
      </c>
      <c r="P82" s="54" t="s">
        <v>58</v>
      </c>
      <c r="Q82" s="2"/>
    </row>
    <row r="83" spans="1:17" ht="18.75" x14ac:dyDescent="0.3">
      <c r="A83" s="2"/>
      <c r="B83" s="42" t="s">
        <v>201</v>
      </c>
      <c r="C83" s="39" t="s">
        <v>219</v>
      </c>
      <c r="D83" s="39">
        <v>430019501</v>
      </c>
      <c r="E83" s="39" t="s">
        <v>220</v>
      </c>
      <c r="F83" s="40">
        <v>45289</v>
      </c>
      <c r="G83" s="40">
        <v>45189</v>
      </c>
      <c r="H83" s="49"/>
      <c r="I83" s="33" t="s">
        <v>42</v>
      </c>
      <c r="J83" s="35"/>
      <c r="K83" s="36"/>
      <c r="L83" s="36"/>
      <c r="M83" s="36"/>
      <c r="N83" s="41">
        <v>65000</v>
      </c>
      <c r="O83" s="37">
        <f t="shared" si="1"/>
        <v>65000</v>
      </c>
      <c r="P83" s="54" t="s">
        <v>58</v>
      </c>
      <c r="Q83" s="2"/>
    </row>
    <row r="84" spans="1:17" ht="18.75" x14ac:dyDescent="0.3">
      <c r="A84" s="2"/>
      <c r="B84" s="42" t="s">
        <v>201</v>
      </c>
      <c r="C84" s="39" t="s">
        <v>221</v>
      </c>
      <c r="D84" s="39">
        <v>430019501</v>
      </c>
      <c r="E84" s="39" t="s">
        <v>222</v>
      </c>
      <c r="F84" s="40">
        <v>45289</v>
      </c>
      <c r="G84" s="40">
        <v>45215</v>
      </c>
      <c r="H84" s="49"/>
      <c r="I84" s="33" t="s">
        <v>42</v>
      </c>
      <c r="J84" s="35"/>
      <c r="K84" s="36"/>
      <c r="L84" s="36"/>
      <c r="M84" s="36"/>
      <c r="N84" s="41">
        <v>65000</v>
      </c>
      <c r="O84" s="37">
        <f t="shared" si="1"/>
        <v>65000</v>
      </c>
      <c r="P84" s="54" t="s">
        <v>58</v>
      </c>
      <c r="Q84" s="2"/>
    </row>
    <row r="85" spans="1:17" ht="18.75" x14ac:dyDescent="0.3">
      <c r="A85" s="2"/>
      <c r="B85" s="42" t="s">
        <v>201</v>
      </c>
      <c r="C85" s="39" t="s">
        <v>223</v>
      </c>
      <c r="D85" s="39">
        <v>430019501</v>
      </c>
      <c r="E85" s="39" t="s">
        <v>224</v>
      </c>
      <c r="F85" s="40">
        <v>45289</v>
      </c>
      <c r="G85" s="40">
        <v>45231</v>
      </c>
      <c r="H85" s="49"/>
      <c r="I85" s="33" t="s">
        <v>42</v>
      </c>
      <c r="J85" s="35"/>
      <c r="K85" s="36"/>
      <c r="L85" s="36"/>
      <c r="M85" s="36"/>
      <c r="N85" s="41">
        <v>65000</v>
      </c>
      <c r="O85" s="37">
        <f t="shared" si="1"/>
        <v>65000</v>
      </c>
      <c r="P85" s="54" t="s">
        <v>58</v>
      </c>
      <c r="Q85" s="2"/>
    </row>
    <row r="86" spans="1:17" ht="18.75" x14ac:dyDescent="0.3">
      <c r="A86" s="2"/>
      <c r="B86" s="42" t="s">
        <v>201</v>
      </c>
      <c r="C86" s="39" t="s">
        <v>225</v>
      </c>
      <c r="D86" s="39">
        <v>430019501</v>
      </c>
      <c r="E86" s="39" t="s">
        <v>226</v>
      </c>
      <c r="F86" s="40">
        <v>45289</v>
      </c>
      <c r="G86" s="40">
        <v>45261</v>
      </c>
      <c r="H86" s="49"/>
      <c r="I86" s="33" t="s">
        <v>42</v>
      </c>
      <c r="J86" s="35"/>
      <c r="K86" s="36"/>
      <c r="L86" s="36"/>
      <c r="M86" s="36"/>
      <c r="N86" s="41">
        <v>65000</v>
      </c>
      <c r="O86" s="37">
        <f t="shared" si="1"/>
        <v>65000</v>
      </c>
      <c r="P86" s="54" t="s">
        <v>58</v>
      </c>
      <c r="Q86" s="2"/>
    </row>
    <row r="87" spans="1:17" ht="18.75" x14ac:dyDescent="0.3">
      <c r="A87" s="2"/>
      <c r="B87" s="42" t="s">
        <v>14</v>
      </c>
      <c r="C87" s="39" t="s">
        <v>15</v>
      </c>
      <c r="D87" s="39">
        <v>101893931</v>
      </c>
      <c r="E87" s="39" t="s">
        <v>227</v>
      </c>
      <c r="F87" s="40">
        <v>45274</v>
      </c>
      <c r="G87" s="40">
        <v>45225</v>
      </c>
      <c r="H87" s="49"/>
      <c r="I87" s="33" t="s">
        <v>42</v>
      </c>
      <c r="J87" s="35">
        <v>2440.48</v>
      </c>
      <c r="K87" s="36"/>
      <c r="L87" s="36"/>
      <c r="M87" s="36"/>
      <c r="N87" s="36"/>
      <c r="O87" s="37">
        <f t="shared" si="1"/>
        <v>2440.48</v>
      </c>
      <c r="P87" s="54" t="s">
        <v>58</v>
      </c>
      <c r="Q87" s="2"/>
    </row>
    <row r="88" spans="1:17" ht="18.75" x14ac:dyDescent="0.3">
      <c r="A88" s="2"/>
      <c r="B88" s="32" t="s">
        <v>228</v>
      </c>
      <c r="C88" s="63" t="s">
        <v>229</v>
      </c>
      <c r="D88" s="32" t="s">
        <v>230</v>
      </c>
      <c r="E88" s="32" t="s">
        <v>231</v>
      </c>
      <c r="F88" s="48">
        <v>45223</v>
      </c>
      <c r="G88" s="33">
        <v>45170</v>
      </c>
      <c r="H88" s="44"/>
      <c r="I88" s="33" t="s">
        <v>42</v>
      </c>
      <c r="J88" s="35">
        <v>141676.70000000001</v>
      </c>
      <c r="K88" s="36"/>
      <c r="L88" s="36"/>
      <c r="M88" s="36"/>
      <c r="N88" s="36"/>
      <c r="O88" s="37">
        <f t="shared" si="1"/>
        <v>141676.70000000001</v>
      </c>
      <c r="P88" s="54" t="s">
        <v>58</v>
      </c>
      <c r="Q88" s="2"/>
    </row>
    <row r="89" spans="1:17" ht="18.75" x14ac:dyDescent="0.3">
      <c r="A89" s="2"/>
      <c r="B89" s="32" t="s">
        <v>228</v>
      </c>
      <c r="C89" s="63" t="s">
        <v>232</v>
      </c>
      <c r="D89" s="32" t="s">
        <v>230</v>
      </c>
      <c r="E89" s="32" t="s">
        <v>233</v>
      </c>
      <c r="F89" s="48">
        <v>45223</v>
      </c>
      <c r="G89" s="33">
        <v>45201</v>
      </c>
      <c r="H89" s="44"/>
      <c r="I89" s="33" t="s">
        <v>42</v>
      </c>
      <c r="J89" s="35">
        <v>106170.5</v>
      </c>
      <c r="K89" s="36"/>
      <c r="L89" s="36"/>
      <c r="M89" s="36"/>
      <c r="N89" s="36"/>
      <c r="O89" s="37">
        <f t="shared" si="1"/>
        <v>106170.5</v>
      </c>
      <c r="P89" s="54" t="s">
        <v>58</v>
      </c>
      <c r="Q89" s="2"/>
    </row>
    <row r="90" spans="1:17" ht="18.75" x14ac:dyDescent="0.3">
      <c r="A90" s="2"/>
      <c r="B90" s="42" t="s">
        <v>234</v>
      </c>
      <c r="C90" s="39" t="s">
        <v>235</v>
      </c>
      <c r="D90" s="39">
        <v>131155091</v>
      </c>
      <c r="E90" s="39" t="s">
        <v>236</v>
      </c>
      <c r="F90" s="40">
        <v>45274</v>
      </c>
      <c r="G90" s="40">
        <v>45267</v>
      </c>
      <c r="H90" s="44"/>
      <c r="I90" s="33" t="s">
        <v>42</v>
      </c>
      <c r="J90" s="35">
        <v>85284.5</v>
      </c>
      <c r="K90" s="36"/>
      <c r="L90" s="36"/>
      <c r="M90" s="36"/>
      <c r="N90" s="36"/>
      <c r="O90" s="37">
        <f t="shared" si="1"/>
        <v>85284.5</v>
      </c>
      <c r="P90" s="54" t="s">
        <v>58</v>
      </c>
      <c r="Q90" s="2"/>
    </row>
    <row r="91" spans="1:17" ht="18.75" x14ac:dyDescent="0.3">
      <c r="A91" s="2"/>
      <c r="B91" s="42" t="s">
        <v>237</v>
      </c>
      <c r="C91" s="39" t="s">
        <v>238</v>
      </c>
      <c r="D91" s="39">
        <v>130745099</v>
      </c>
      <c r="E91" s="39" t="s">
        <v>163</v>
      </c>
      <c r="F91" s="40">
        <v>45291</v>
      </c>
      <c r="G91" s="40">
        <v>45286</v>
      </c>
      <c r="H91" s="44"/>
      <c r="I91" s="33" t="s">
        <v>42</v>
      </c>
      <c r="J91" s="35">
        <v>4180000</v>
      </c>
      <c r="K91" s="36"/>
      <c r="L91" s="36"/>
      <c r="M91" s="36"/>
      <c r="N91" s="36"/>
      <c r="O91" s="37">
        <f t="shared" si="1"/>
        <v>4180000</v>
      </c>
      <c r="P91" s="54" t="s">
        <v>58</v>
      </c>
      <c r="Q91" s="2"/>
    </row>
    <row r="92" spans="1:17" ht="18.75" x14ac:dyDescent="0.3">
      <c r="A92" s="2"/>
      <c r="B92" s="47" t="s">
        <v>239</v>
      </c>
      <c r="C92" s="31" t="s">
        <v>240</v>
      </c>
      <c r="D92" s="32" t="s">
        <v>241</v>
      </c>
      <c r="E92" s="32" t="s">
        <v>242</v>
      </c>
      <c r="F92" s="33" t="s">
        <v>243</v>
      </c>
      <c r="G92" s="33" t="s">
        <v>244</v>
      </c>
      <c r="H92" s="49"/>
      <c r="I92" s="33" t="s">
        <v>42</v>
      </c>
      <c r="J92" s="36"/>
      <c r="K92" s="36"/>
      <c r="L92" s="36"/>
      <c r="M92" s="36"/>
      <c r="N92" s="36">
        <v>162840</v>
      </c>
      <c r="O92" s="37">
        <f t="shared" si="1"/>
        <v>162840</v>
      </c>
      <c r="P92" s="54" t="s">
        <v>58</v>
      </c>
      <c r="Q92" s="2"/>
    </row>
    <row r="93" spans="1:17" ht="18.75" x14ac:dyDescent="0.3">
      <c r="A93" s="2"/>
      <c r="B93" s="32" t="s">
        <v>245</v>
      </c>
      <c r="C93" s="63" t="s">
        <v>246</v>
      </c>
      <c r="D93" s="32" t="s">
        <v>247</v>
      </c>
      <c r="E93" s="32" t="s">
        <v>248</v>
      </c>
      <c r="F93" s="48">
        <v>45209</v>
      </c>
      <c r="G93" s="33">
        <v>45175</v>
      </c>
      <c r="H93" s="44"/>
      <c r="I93" s="33" t="s">
        <v>42</v>
      </c>
      <c r="J93" s="35">
        <v>3886791.62</v>
      </c>
      <c r="K93" s="36"/>
      <c r="L93" s="36"/>
      <c r="M93" s="36"/>
      <c r="N93" s="36"/>
      <c r="O93" s="37">
        <f t="shared" si="1"/>
        <v>3886791.62</v>
      </c>
      <c r="P93" s="54" t="s">
        <v>58</v>
      </c>
      <c r="Q93" s="2"/>
    </row>
    <row r="94" spans="1:17" ht="19.5" customHeight="1" x14ac:dyDescent="0.3">
      <c r="A94" s="2"/>
      <c r="B94" s="32" t="s">
        <v>245</v>
      </c>
      <c r="C94" s="63" t="s">
        <v>249</v>
      </c>
      <c r="D94" s="32" t="s">
        <v>247</v>
      </c>
      <c r="E94" s="32" t="s">
        <v>250</v>
      </c>
      <c r="F94" s="48">
        <v>45217</v>
      </c>
      <c r="G94" s="33">
        <v>45195</v>
      </c>
      <c r="H94" s="44"/>
      <c r="I94" s="33" t="s">
        <v>42</v>
      </c>
      <c r="J94" s="35">
        <v>166603.84</v>
      </c>
      <c r="K94" s="36"/>
      <c r="L94" s="36"/>
      <c r="M94" s="36"/>
      <c r="N94" s="36"/>
      <c r="O94" s="37">
        <f t="shared" si="1"/>
        <v>166603.84</v>
      </c>
      <c r="P94" s="54" t="s">
        <v>58</v>
      </c>
      <c r="Q94" s="2"/>
    </row>
    <row r="95" spans="1:17" ht="19.5" customHeight="1" x14ac:dyDescent="0.3">
      <c r="A95" s="2"/>
      <c r="B95" s="42" t="s">
        <v>245</v>
      </c>
      <c r="C95" s="39" t="s">
        <v>251</v>
      </c>
      <c r="D95" s="39">
        <v>101874503</v>
      </c>
      <c r="E95" s="39" t="s">
        <v>252</v>
      </c>
      <c r="F95" s="40">
        <v>45280</v>
      </c>
      <c r="G95" s="40">
        <v>45175</v>
      </c>
      <c r="H95" s="44"/>
      <c r="I95" s="33" t="s">
        <v>42</v>
      </c>
      <c r="J95" s="35">
        <v>321992.8</v>
      </c>
      <c r="K95" s="36"/>
      <c r="L95" s="36"/>
      <c r="M95" s="36"/>
      <c r="N95" s="36"/>
      <c r="O95" s="37">
        <f t="shared" si="1"/>
        <v>321992.8</v>
      </c>
      <c r="P95" s="54" t="s">
        <v>58</v>
      </c>
      <c r="Q95" s="2"/>
    </row>
    <row r="96" spans="1:17" ht="19.5" customHeight="1" x14ac:dyDescent="0.3">
      <c r="A96" s="2"/>
      <c r="B96" s="42" t="s">
        <v>245</v>
      </c>
      <c r="C96" s="39" t="s">
        <v>253</v>
      </c>
      <c r="D96" s="39">
        <v>101874503</v>
      </c>
      <c r="E96" s="39" t="s">
        <v>254</v>
      </c>
      <c r="F96" s="40">
        <v>45289</v>
      </c>
      <c r="G96" s="40">
        <v>45286</v>
      </c>
      <c r="H96" s="44"/>
      <c r="I96" s="33" t="s">
        <v>42</v>
      </c>
      <c r="J96" s="35">
        <v>202443.2</v>
      </c>
      <c r="K96" s="36"/>
      <c r="L96" s="36"/>
      <c r="M96" s="36"/>
      <c r="N96" s="36"/>
      <c r="O96" s="37">
        <f t="shared" si="1"/>
        <v>202443.2</v>
      </c>
      <c r="P96" s="54" t="s">
        <v>58</v>
      </c>
      <c r="Q96" s="2"/>
    </row>
    <row r="97" spans="1:17" ht="17.25" customHeight="1" x14ac:dyDescent="0.3">
      <c r="A97" s="2"/>
      <c r="B97" s="42" t="s">
        <v>255</v>
      </c>
      <c r="C97" s="39" t="s">
        <v>256</v>
      </c>
      <c r="D97" s="39"/>
      <c r="E97" s="39" t="s">
        <v>257</v>
      </c>
      <c r="F97" s="40">
        <v>45291</v>
      </c>
      <c r="G97" s="40">
        <v>45139</v>
      </c>
      <c r="H97" s="44"/>
      <c r="I97" s="33" t="s">
        <v>42</v>
      </c>
      <c r="J97" s="41">
        <v>81800.009999999995</v>
      </c>
      <c r="K97" s="36"/>
      <c r="L97" s="36"/>
      <c r="M97" s="36"/>
      <c r="N97" s="36"/>
      <c r="O97" s="37">
        <f t="shared" si="1"/>
        <v>81800.009999999995</v>
      </c>
      <c r="P97" s="54" t="s">
        <v>58</v>
      </c>
      <c r="Q97" s="2"/>
    </row>
    <row r="98" spans="1:17" ht="17.25" customHeight="1" x14ac:dyDescent="0.3">
      <c r="A98" s="2"/>
      <c r="B98" s="42" t="s">
        <v>255</v>
      </c>
      <c r="C98" s="39" t="s">
        <v>258</v>
      </c>
      <c r="D98" s="39"/>
      <c r="E98" s="39" t="s">
        <v>259</v>
      </c>
      <c r="F98" s="40">
        <v>45291</v>
      </c>
      <c r="G98" s="40">
        <v>45170</v>
      </c>
      <c r="H98" s="44"/>
      <c r="I98" s="33" t="s">
        <v>42</v>
      </c>
      <c r="J98" s="41">
        <v>75800.100000000006</v>
      </c>
      <c r="K98" s="36"/>
      <c r="L98" s="36"/>
      <c r="M98" s="36"/>
      <c r="N98" s="36"/>
      <c r="O98" s="37">
        <f t="shared" si="1"/>
        <v>75800.100000000006</v>
      </c>
      <c r="P98" s="54" t="s">
        <v>58</v>
      </c>
      <c r="Q98" s="2"/>
    </row>
    <row r="99" spans="1:17" ht="17.25" customHeight="1" x14ac:dyDescent="0.3">
      <c r="A99" s="2"/>
      <c r="B99" s="42" t="s">
        <v>255</v>
      </c>
      <c r="C99" s="39" t="s">
        <v>260</v>
      </c>
      <c r="D99" s="39"/>
      <c r="E99" s="39" t="s">
        <v>261</v>
      </c>
      <c r="F99" s="40">
        <v>45291</v>
      </c>
      <c r="G99" s="40">
        <v>45200</v>
      </c>
      <c r="H99" s="44"/>
      <c r="I99" s="33" t="s">
        <v>42</v>
      </c>
      <c r="J99" s="41">
        <v>76900.08</v>
      </c>
      <c r="K99" s="36"/>
      <c r="L99" s="36"/>
      <c r="M99" s="36"/>
      <c r="N99" s="36"/>
      <c r="O99" s="37">
        <f t="shared" si="1"/>
        <v>76900.08</v>
      </c>
      <c r="P99" s="54" t="s">
        <v>58</v>
      </c>
      <c r="Q99" s="2"/>
    </row>
    <row r="100" spans="1:17" ht="17.25" customHeight="1" x14ac:dyDescent="0.3">
      <c r="A100" s="2"/>
      <c r="B100" s="42" t="s">
        <v>255</v>
      </c>
      <c r="C100" s="39" t="s">
        <v>262</v>
      </c>
      <c r="D100" s="39"/>
      <c r="E100" s="39" t="s">
        <v>263</v>
      </c>
      <c r="F100" s="40">
        <v>45291</v>
      </c>
      <c r="G100" s="40">
        <v>45231</v>
      </c>
      <c r="H100" s="44"/>
      <c r="I100" s="33" t="s">
        <v>42</v>
      </c>
      <c r="J100" s="41">
        <v>87700.08</v>
      </c>
      <c r="K100" s="36"/>
      <c r="L100" s="36"/>
      <c r="M100" s="36"/>
      <c r="N100" s="36"/>
      <c r="O100" s="37">
        <f t="shared" si="1"/>
        <v>87700.08</v>
      </c>
      <c r="P100" s="54" t="s">
        <v>58</v>
      </c>
      <c r="Q100" s="2"/>
    </row>
    <row r="101" spans="1:17" ht="17.25" customHeight="1" x14ac:dyDescent="0.3">
      <c r="A101" s="2"/>
      <c r="B101" s="42" t="s">
        <v>255</v>
      </c>
      <c r="C101" s="39" t="s">
        <v>264</v>
      </c>
      <c r="D101" s="39"/>
      <c r="E101" s="39" t="s">
        <v>265</v>
      </c>
      <c r="F101" s="40">
        <v>45291</v>
      </c>
      <c r="G101" s="40">
        <v>45261</v>
      </c>
      <c r="H101" s="44"/>
      <c r="I101" s="33" t="s">
        <v>42</v>
      </c>
      <c r="J101" s="41">
        <v>87700.08</v>
      </c>
      <c r="K101" s="36"/>
      <c r="L101" s="36"/>
      <c r="M101" s="36"/>
      <c r="N101" s="36"/>
      <c r="O101" s="37">
        <f t="shared" si="1"/>
        <v>87700.08</v>
      </c>
      <c r="P101" s="54" t="s">
        <v>58</v>
      </c>
      <c r="Q101" s="2"/>
    </row>
    <row r="102" spans="1:17" ht="17.25" customHeight="1" x14ac:dyDescent="0.3">
      <c r="A102" s="2"/>
      <c r="B102" s="42" t="s">
        <v>266</v>
      </c>
      <c r="C102" s="39" t="s">
        <v>267</v>
      </c>
      <c r="D102" s="39">
        <v>401516454</v>
      </c>
      <c r="E102" s="39" t="s">
        <v>268</v>
      </c>
      <c r="F102" s="40">
        <v>44943</v>
      </c>
      <c r="G102" s="40">
        <v>45274</v>
      </c>
      <c r="H102" s="44"/>
      <c r="I102" s="33" t="s">
        <v>42</v>
      </c>
      <c r="J102" s="41">
        <v>340419</v>
      </c>
      <c r="K102" s="36"/>
      <c r="L102" s="36"/>
      <c r="M102" s="36"/>
      <c r="N102" s="36"/>
      <c r="O102" s="37">
        <f t="shared" si="1"/>
        <v>340419</v>
      </c>
      <c r="P102" s="54" t="s">
        <v>58</v>
      </c>
      <c r="Q102" s="2"/>
    </row>
    <row r="103" spans="1:17" ht="17.25" customHeight="1" x14ac:dyDescent="0.3">
      <c r="A103" s="2"/>
      <c r="B103" s="42" t="s">
        <v>269</v>
      </c>
      <c r="C103" s="39" t="s">
        <v>270</v>
      </c>
      <c r="D103" s="39"/>
      <c r="E103" s="39"/>
      <c r="F103" s="40">
        <v>45289</v>
      </c>
      <c r="G103" s="40"/>
      <c r="H103" s="44"/>
      <c r="I103" s="33" t="s">
        <v>42</v>
      </c>
      <c r="J103" s="35"/>
      <c r="K103" s="36"/>
      <c r="L103" s="36"/>
      <c r="M103" s="36"/>
      <c r="N103" s="36">
        <v>3322275.8399999999</v>
      </c>
      <c r="O103" s="37">
        <f t="shared" si="1"/>
        <v>3322275.8399999999</v>
      </c>
      <c r="P103" s="54" t="s">
        <v>58</v>
      </c>
      <c r="Q103" s="2"/>
    </row>
    <row r="104" spans="1:17" ht="17.25" customHeight="1" x14ac:dyDescent="0.3">
      <c r="A104" s="2"/>
      <c r="B104" s="42" t="s">
        <v>271</v>
      </c>
      <c r="C104" s="39" t="s">
        <v>272</v>
      </c>
      <c r="D104" s="39">
        <v>101501421</v>
      </c>
      <c r="E104" s="39" t="s">
        <v>273</v>
      </c>
      <c r="F104" s="40">
        <v>45289</v>
      </c>
      <c r="G104" s="40">
        <v>45288</v>
      </c>
      <c r="H104" s="44"/>
      <c r="I104" s="33" t="s">
        <v>42</v>
      </c>
      <c r="J104" s="35">
        <v>77880</v>
      </c>
      <c r="K104" s="36"/>
      <c r="L104" s="36"/>
      <c r="M104" s="36"/>
      <c r="N104" s="36"/>
      <c r="O104" s="37">
        <f t="shared" si="1"/>
        <v>77880</v>
      </c>
      <c r="P104" s="54" t="s">
        <v>58</v>
      </c>
      <c r="Q104" s="2"/>
    </row>
    <row r="105" spans="1:17" ht="19.5" thickBot="1" x14ac:dyDescent="0.35">
      <c r="A105" s="2"/>
      <c r="B105" s="47" t="s">
        <v>274</v>
      </c>
      <c r="C105" s="31" t="s">
        <v>275</v>
      </c>
      <c r="D105" s="32" t="s">
        <v>276</v>
      </c>
      <c r="E105" s="32" t="s">
        <v>277</v>
      </c>
      <c r="F105" s="33" t="s">
        <v>278</v>
      </c>
      <c r="G105" s="33" t="s">
        <v>279</v>
      </c>
      <c r="H105" s="33" t="s">
        <v>103</v>
      </c>
      <c r="I105" s="33" t="s">
        <v>42</v>
      </c>
      <c r="J105" s="36"/>
      <c r="K105" s="36"/>
      <c r="L105" s="36"/>
      <c r="M105" s="36"/>
      <c r="N105" s="36">
        <v>41005</v>
      </c>
      <c r="O105" s="37">
        <f t="shared" si="1"/>
        <v>41005</v>
      </c>
      <c r="P105" s="54" t="s">
        <v>43</v>
      </c>
      <c r="Q105" s="2"/>
    </row>
    <row r="106" spans="1:17" ht="19.5" thickBot="1" x14ac:dyDescent="0.35">
      <c r="A106" s="2"/>
      <c r="B106" s="64" t="s">
        <v>280</v>
      </c>
      <c r="C106" s="65"/>
      <c r="D106" s="65"/>
      <c r="E106" s="65"/>
      <c r="F106" s="65"/>
      <c r="G106" s="65"/>
      <c r="H106" s="65"/>
      <c r="I106" s="66"/>
      <c r="J106" s="67">
        <f t="shared" ref="J106:O106" si="2">SUM(J8:J105)</f>
        <v>18342361.939999998</v>
      </c>
      <c r="K106" s="67">
        <f t="shared" si="2"/>
        <v>97118.8</v>
      </c>
      <c r="L106" s="67">
        <f t="shared" si="2"/>
        <v>190808.25</v>
      </c>
      <c r="M106" s="67">
        <f t="shared" si="2"/>
        <v>0</v>
      </c>
      <c r="N106" s="67">
        <f t="shared" si="2"/>
        <v>5131951.2</v>
      </c>
      <c r="O106" s="68">
        <f t="shared" si="2"/>
        <v>23762240.189999998</v>
      </c>
      <c r="P106" s="69"/>
      <c r="Q106" s="2"/>
    </row>
    <row r="107" spans="1:17" ht="18.75" x14ac:dyDescent="0.3">
      <c r="A107" s="2"/>
      <c r="B107" s="70" t="s">
        <v>0</v>
      </c>
      <c r="C107" s="70" t="s">
        <v>0</v>
      </c>
      <c r="D107" s="71" t="s">
        <v>42</v>
      </c>
      <c r="E107" s="72" t="s">
        <v>281</v>
      </c>
      <c r="F107" s="71" t="s">
        <v>282</v>
      </c>
      <c r="G107" s="73" t="s">
        <v>282</v>
      </c>
      <c r="H107" s="73" t="s">
        <v>282</v>
      </c>
      <c r="I107" s="74" t="s">
        <v>42</v>
      </c>
      <c r="J107" s="75">
        <f>+[1]NOTARIZACIONES!E25</f>
        <v>342800</v>
      </c>
      <c r="K107" s="76"/>
      <c r="L107" s="76"/>
      <c r="M107" s="76"/>
      <c r="N107" s="76"/>
      <c r="O107" s="77">
        <f t="shared" ref="O107:O112" si="3">SUM(J107:N107)</f>
        <v>342800</v>
      </c>
      <c r="P107" s="78" t="s">
        <v>58</v>
      </c>
      <c r="Q107" s="2"/>
    </row>
    <row r="108" spans="1:17" ht="18.75" x14ac:dyDescent="0.3">
      <c r="A108" s="2"/>
      <c r="B108" s="79" t="s">
        <v>283</v>
      </c>
      <c r="C108" s="79" t="s">
        <v>17</v>
      </c>
      <c r="D108" s="79" t="s">
        <v>42</v>
      </c>
      <c r="E108" s="79" t="s">
        <v>284</v>
      </c>
      <c r="F108" s="80" t="s">
        <v>282</v>
      </c>
      <c r="G108" s="79" t="s">
        <v>282</v>
      </c>
      <c r="H108" s="79" t="s">
        <v>282</v>
      </c>
      <c r="I108" s="79" t="s">
        <v>42</v>
      </c>
      <c r="J108" s="85">
        <f>+[1]INDEMNIZACIONES!G74+[1]INDEMNIZACIONES!G75</f>
        <v>8237825.3899999987</v>
      </c>
      <c r="K108" s="79"/>
      <c r="L108" s="79"/>
      <c r="M108" s="85">
        <v>0</v>
      </c>
      <c r="N108" s="79"/>
      <c r="O108" s="85">
        <f t="shared" si="3"/>
        <v>8237825.3899999987</v>
      </c>
      <c r="P108" s="81" t="s">
        <v>43</v>
      </c>
      <c r="Q108" s="2"/>
    </row>
    <row r="109" spans="1:17" ht="18.75" x14ac:dyDescent="0.3">
      <c r="A109" s="2"/>
      <c r="B109" s="82" t="s">
        <v>1</v>
      </c>
      <c r="C109" s="80" t="s">
        <v>285</v>
      </c>
      <c r="D109" s="80" t="s">
        <v>42</v>
      </c>
      <c r="E109" s="82" t="s">
        <v>284</v>
      </c>
      <c r="F109" s="80" t="s">
        <v>282</v>
      </c>
      <c r="G109" s="83" t="s">
        <v>282</v>
      </c>
      <c r="H109" s="83" t="s">
        <v>282</v>
      </c>
      <c r="I109" s="84" t="s">
        <v>42</v>
      </c>
      <c r="J109" s="85"/>
      <c r="K109" s="85">
        <f t="array" ref="K109:L109">+[1]INDEMNIZACIONES!G76:H76</f>
        <v>1138655</v>
      </c>
      <c r="L109" s="85">
        <v>0</v>
      </c>
      <c r="M109" s="85"/>
      <c r="N109" s="86"/>
      <c r="O109" s="87">
        <f t="shared" si="3"/>
        <v>1138655</v>
      </c>
      <c r="P109" s="54" t="s">
        <v>43</v>
      </c>
      <c r="Q109" s="2"/>
    </row>
    <row r="110" spans="1:17" ht="18.75" x14ac:dyDescent="0.3">
      <c r="A110" s="2"/>
      <c r="B110" s="82" t="s">
        <v>286</v>
      </c>
      <c r="C110" s="80" t="s">
        <v>287</v>
      </c>
      <c r="D110" s="80" t="s">
        <v>42</v>
      </c>
      <c r="E110" s="82" t="s">
        <v>284</v>
      </c>
      <c r="F110" s="80" t="s">
        <v>282</v>
      </c>
      <c r="G110" s="83" t="s">
        <v>282</v>
      </c>
      <c r="H110" s="83" t="s">
        <v>282</v>
      </c>
      <c r="I110" s="84" t="s">
        <v>42</v>
      </c>
      <c r="J110" s="85"/>
      <c r="K110" s="85"/>
      <c r="L110" s="85"/>
      <c r="M110" s="85"/>
      <c r="N110" s="86">
        <f>+[1]HONORARIOS!E21</f>
        <v>25545000</v>
      </c>
      <c r="O110" s="87">
        <f t="shared" si="3"/>
        <v>25545000</v>
      </c>
      <c r="P110" s="54" t="s">
        <v>43</v>
      </c>
      <c r="Q110" s="2"/>
    </row>
    <row r="111" spans="1:17" ht="18.75" x14ac:dyDescent="0.3">
      <c r="A111" s="2"/>
      <c r="B111" s="82" t="s">
        <v>288</v>
      </c>
      <c r="C111" s="80" t="s">
        <v>289</v>
      </c>
      <c r="D111" s="80" t="s">
        <v>42</v>
      </c>
      <c r="E111" s="82" t="s">
        <v>284</v>
      </c>
      <c r="F111" s="80" t="s">
        <v>282</v>
      </c>
      <c r="G111" s="83" t="s">
        <v>282</v>
      </c>
      <c r="H111" s="83" t="s">
        <v>282</v>
      </c>
      <c r="I111" s="84" t="s">
        <v>42</v>
      </c>
      <c r="J111" s="85"/>
      <c r="K111" s="85"/>
      <c r="L111" s="85"/>
      <c r="M111" s="85"/>
      <c r="N111" s="86">
        <f>+[1]DEVOLUCIONES!F92</f>
        <v>24268464.099999987</v>
      </c>
      <c r="O111" s="87">
        <f t="shared" si="3"/>
        <v>24268464.099999987</v>
      </c>
      <c r="P111" s="54" t="s">
        <v>43</v>
      </c>
      <c r="Q111" s="2"/>
    </row>
    <row r="112" spans="1:17" ht="19.5" thickBot="1" x14ac:dyDescent="0.35">
      <c r="A112" s="2"/>
      <c r="B112" s="82" t="s">
        <v>290</v>
      </c>
      <c r="C112" s="71" t="s">
        <v>285</v>
      </c>
      <c r="D112" s="80" t="s">
        <v>42</v>
      </c>
      <c r="E112" s="72" t="s">
        <v>281</v>
      </c>
      <c r="F112" s="80" t="s">
        <v>282</v>
      </c>
      <c r="G112" s="83" t="s">
        <v>282</v>
      </c>
      <c r="H112" s="83" t="s">
        <v>282</v>
      </c>
      <c r="I112" s="84" t="s">
        <v>42</v>
      </c>
      <c r="J112" s="88">
        <f>+'[1]GASTOS DE REPRESENTACION'!F77</f>
        <v>291675.67</v>
      </c>
      <c r="K112" s="88"/>
      <c r="L112" s="88"/>
      <c r="M112" s="88"/>
      <c r="N112" s="85"/>
      <c r="O112" s="87">
        <f t="shared" si="3"/>
        <v>291675.67</v>
      </c>
      <c r="P112" s="54" t="s">
        <v>43</v>
      </c>
      <c r="Q112" s="2"/>
    </row>
    <row r="113" spans="1:17" ht="19.5" thickBot="1" x14ac:dyDescent="0.35">
      <c r="A113" s="2"/>
      <c r="B113" s="89" t="s">
        <v>291</v>
      </c>
      <c r="C113" s="90"/>
      <c r="D113" s="90"/>
      <c r="E113" s="90"/>
      <c r="F113" s="90"/>
      <c r="G113" s="90"/>
      <c r="H113" s="90"/>
      <c r="I113" s="91"/>
      <c r="J113" s="92">
        <f t="shared" ref="J113:N113" si="4">SUM(J107:J112)</f>
        <v>8872301.0599999987</v>
      </c>
      <c r="K113" s="92">
        <f t="shared" si="4"/>
        <v>1138655</v>
      </c>
      <c r="L113" s="92">
        <f t="shared" si="4"/>
        <v>0</v>
      </c>
      <c r="M113" s="92">
        <f t="shared" si="4"/>
        <v>0</v>
      </c>
      <c r="N113" s="92">
        <f t="shared" si="4"/>
        <v>49813464.099999987</v>
      </c>
      <c r="O113" s="92">
        <f>SUM(O107:O112)</f>
        <v>59824420.159999989</v>
      </c>
      <c r="P113" s="93"/>
      <c r="Q113" s="2"/>
    </row>
    <row r="114" spans="1:17" ht="19.5" thickBot="1" x14ac:dyDescent="0.35">
      <c r="A114" s="2"/>
      <c r="B114" s="89" t="s">
        <v>2</v>
      </c>
      <c r="C114" s="90"/>
      <c r="D114" s="90"/>
      <c r="E114" s="90"/>
      <c r="F114" s="90"/>
      <c r="G114" s="90"/>
      <c r="H114" s="90"/>
      <c r="I114" s="91"/>
      <c r="J114" s="94">
        <f t="shared" ref="J114:O114" si="5">+J106+J113</f>
        <v>27214662.999999996</v>
      </c>
      <c r="K114" s="94">
        <f t="shared" si="5"/>
        <v>1235773.8</v>
      </c>
      <c r="L114" s="94">
        <f t="shared" si="5"/>
        <v>190808.25</v>
      </c>
      <c r="M114" s="94">
        <f t="shared" si="5"/>
        <v>0</v>
      </c>
      <c r="N114" s="94">
        <f t="shared" si="5"/>
        <v>54945415.29999999</v>
      </c>
      <c r="O114" s="94">
        <f t="shared" si="5"/>
        <v>83586660.349999994</v>
      </c>
      <c r="P114" s="95"/>
      <c r="Q114" s="2"/>
    </row>
    <row r="115" spans="1:17" ht="18.7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8.7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O117" s="1"/>
    </row>
    <row r="121" spans="1:17" x14ac:dyDescent="0.25">
      <c r="C121" s="11" t="s">
        <v>292</v>
      </c>
      <c r="D121" s="11"/>
      <c r="E121" s="9"/>
      <c r="F121" s="9"/>
      <c r="G121" s="9"/>
      <c r="H121" s="10"/>
      <c r="I121" s="9" t="s">
        <v>18</v>
      </c>
      <c r="J121" s="9"/>
      <c r="K121" s="10"/>
      <c r="L121" s="10"/>
      <c r="M121" s="10"/>
      <c r="N121" s="10"/>
    </row>
    <row r="122" spans="1:17" x14ac:dyDescent="0.25">
      <c r="C122" s="11" t="s">
        <v>3</v>
      </c>
      <c r="D122" s="11"/>
      <c r="E122" s="9"/>
      <c r="F122" s="9"/>
      <c r="G122" s="9"/>
      <c r="H122" s="10"/>
      <c r="I122" s="9" t="s">
        <v>19</v>
      </c>
      <c r="J122" s="9"/>
      <c r="K122" s="10"/>
      <c r="L122" s="10"/>
      <c r="M122" s="10"/>
      <c r="N122" s="10"/>
    </row>
  </sheetData>
  <mergeCells count="10">
    <mergeCell ref="B113:I113"/>
    <mergeCell ref="B114:I114"/>
    <mergeCell ref="C121:D121"/>
    <mergeCell ref="C122:D122"/>
    <mergeCell ref="B2:P2"/>
    <mergeCell ref="B3:P3"/>
    <mergeCell ref="B4:P4"/>
    <mergeCell ref="B5:P5"/>
    <mergeCell ref="B6:P6"/>
    <mergeCell ref="B106:I106"/>
  </mergeCells>
  <pageMargins left="1.04" right="0.39370078740157483" top="0.39370078740157483" bottom="0.74803149606299213" header="0.27559055118110237" footer="0.31496062992125984"/>
  <pageSetup paperSize="5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</vt:lpstr>
      <vt:lpstr>'CUENTAS POR PAGAR'!Área_de_impresión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2024-02-16T16:01:36Z</dcterms:modified>
</cp:coreProperties>
</file>