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320" windowHeight="7260" firstSheet="1" activeTab="1"/>
  </bookViews>
  <sheets>
    <sheet name="TEMPORAL PROGEF NOVIEMBRE 2023 " sheetId="26" r:id="rId1"/>
    <sheet name=" TRAMITE DE PENSION NOV. 2023" sheetId="11" r:id="rId2"/>
  </sheets>
  <definedNames>
    <definedName name="_xlnm._FilterDatabase" localSheetId="0" hidden="1">'TEMPORAL PROGEF NOVIEMBRE 2023 '!$A$7:$X$18</definedName>
    <definedName name="_xlnm.Print_Titles" localSheetId="0">'TEMPORAL PROGEF NOVIEMBRE 2023 '!#REF!</definedName>
  </definedNames>
  <calcPr calcId="145621"/>
</workbook>
</file>

<file path=xl/calcChain.xml><?xml version="1.0" encoding="utf-8"?>
<calcChain xmlns="http://schemas.openxmlformats.org/spreadsheetml/2006/main">
  <c r="K16" i="26" l="1"/>
  <c r="L16" i="26"/>
  <c r="M16" i="26"/>
  <c r="N16" i="26"/>
  <c r="O16" i="26"/>
  <c r="P16" i="26"/>
  <c r="Q16" i="26"/>
  <c r="R16" i="26"/>
  <c r="S16" i="26"/>
  <c r="Q15" i="26" l="1"/>
  <c r="S14" i="26"/>
  <c r="S15" i="26"/>
  <c r="R14" i="26"/>
  <c r="R15" i="26"/>
  <c r="Q14" i="26"/>
  <c r="J16" i="26"/>
  <c r="Q12" i="26" l="1"/>
  <c r="R12" i="26"/>
  <c r="S12" i="26" l="1"/>
  <c r="H18" i="11" l="1"/>
  <c r="H25" i="11" s="1"/>
  <c r="I18" i="11"/>
  <c r="I25" i="11" s="1"/>
  <c r="J18" i="11"/>
  <c r="L18" i="11"/>
  <c r="M18" i="11"/>
  <c r="M25" i="11" s="1"/>
  <c r="O18" i="11"/>
  <c r="G18" i="11"/>
  <c r="G25" i="11" s="1"/>
  <c r="P14" i="11"/>
  <c r="P15" i="11"/>
  <c r="P17" i="11"/>
  <c r="K14" i="11"/>
  <c r="N14" i="11" s="1"/>
  <c r="K15" i="11"/>
  <c r="N15" i="11" s="1"/>
  <c r="K17" i="11"/>
  <c r="N17" i="11" s="1"/>
  <c r="Q14" i="11" l="1"/>
  <c r="Q17" i="11"/>
  <c r="Q15" i="11"/>
  <c r="R13" i="26" l="1"/>
  <c r="Q13" i="26"/>
  <c r="S13" i="26" l="1"/>
  <c r="P13" i="11" l="1"/>
  <c r="P18" i="11" s="1"/>
  <c r="P24" i="11" l="1"/>
  <c r="P25" i="11" s="1"/>
  <c r="K13" i="11"/>
  <c r="N13" i="11" l="1"/>
  <c r="K18" i="11"/>
  <c r="K25" i="11" s="1"/>
  <c r="L24" i="11"/>
  <c r="L25" i="11" s="1"/>
  <c r="N24" i="11"/>
  <c r="Q13" i="11" l="1"/>
  <c r="Q18" i="11" s="1"/>
  <c r="N18" i="11"/>
  <c r="N25" i="11" s="1"/>
  <c r="O24" i="11"/>
  <c r="O25" i="11" s="1"/>
  <c r="Q24" i="11"/>
  <c r="J24" i="11"/>
  <c r="J25" i="11" s="1"/>
  <c r="Q25" i="11" l="1"/>
</calcChain>
</file>

<file path=xl/sharedStrings.xml><?xml version="1.0" encoding="utf-8"?>
<sst xmlns="http://schemas.openxmlformats.org/spreadsheetml/2006/main" count="145" uniqueCount="72">
  <si>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</si>
  <si>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</si>
  <si>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</si>
  <si>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</si>
  <si>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</si>
  <si>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</si>
  <si>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</si>
  <si>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</si>
  <si>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</si>
  <si>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</si>
  <si>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</si>
  <si>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</si>
  <si>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</si>
  <si>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</si>
  <si>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</si>
  <si>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</si>
  <si>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</si>
  <si>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</si>
  <si>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</si>
  <si>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</si>
  <si>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</si>
  <si>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</si>
  <si>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</si>
  <si>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</si>
  <si>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</si>
  <si>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</si>
  <si>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</si>
  <si>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</si>
  <si>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</si>
  <si>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</si>
  <si>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</si>
  <si>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</si>
  <si>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</si>
  <si>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</si>
  <si>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</si>
  <si>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</si>
  <si>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</si>
  <si>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</si>
  <si>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</si>
  <si>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</si>
  <si>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Empleado</t>
  </si>
  <si>
    <t>CHOFER</t>
  </si>
  <si>
    <t>AGRIMENSOR</t>
  </si>
  <si>
    <t>Ubicación</t>
  </si>
  <si>
    <t>Período</t>
  </si>
  <si>
    <t>F. Inicio</t>
  </si>
  <si>
    <t>F. Final</t>
  </si>
  <si>
    <t>SFS</t>
  </si>
  <si>
    <t>Otros descuentos</t>
  </si>
  <si>
    <t>DIVISIÓN DE REGISTRO DE BIENES DESCARGADOS</t>
  </si>
  <si>
    <t>Temporal</t>
  </si>
  <si>
    <t>DEPARTAMENTO PLANIFICACIÓN Y DESARROLLO</t>
  </si>
  <si>
    <t>SUBTOTAL:</t>
  </si>
  <si>
    <t xml:space="preserve"> </t>
  </si>
  <si>
    <t>DENNEIS JOSHUE SANCHEZ BRITO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</si>
  <si>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</si>
  <si>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</si>
  <si>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</si>
  <si>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Director Financiero</t>
  </si>
  <si>
    <t>FRANCISCO DE LEÓN</t>
  </si>
  <si>
    <t xml:space="preserve"> SECCIÒN TRANSPORTACIÒN</t>
  </si>
  <si>
    <t>ROBERTO ANTONIO JIMENEZ INFANTE</t>
  </si>
  <si>
    <t>Encargado de Nómina</t>
  </si>
  <si>
    <t>FELIPE LÓPEZ GARCÍA</t>
  </si>
  <si>
    <t xml:space="preserve">Descuentos </t>
  </si>
  <si>
    <t>ANA BELEN DE PAULA PEREZ</t>
  </si>
  <si>
    <t>GUIOTER LIBERATO STRELCHIK</t>
  </si>
  <si>
    <t>Correspondiente al mes de noviembre del año 2023</t>
  </si>
  <si>
    <t xml:space="preserve"> EN LA MISMA SON LAS QUE AL 30 DE NOVIEMBRE DEL 2023 FIGURAN EN LOS RECORDS EMPLEADOS TEMPORALES QUE MANTIENE LA DGBN. </t>
  </si>
  <si>
    <t xml:space="preserve"> EN LA MISMA SON LAS QUE AL 30 DE NOVIEMBRE DEL 2023 FIGURAN EN LOS RECORDS DE TRÁMITE DE PENSIÓN QUE MANTIENE LA DGBN. </t>
  </si>
  <si>
    <t>RAFAEL A. BURGOS GOMEZ</t>
  </si>
  <si>
    <t>Director General de Bienes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</si>
</sst>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5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b/>
      <sz val="8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8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3" fillId="0" borderId="0" xfId="0" applyFont="1" applyAlignment="1">
      <alignment horizontal="left"/>
    </xf>
    <xf numFmtId="166" fontId="33" fillId="0" borderId="0" xfId="0" applyNumberFormat="1" applyFont="1"/>
    <xf numFmtId="0" fontId="0" fillId="34" borderId="0" xfId="0" applyFill="1"/>
    <xf numFmtId="0" fontId="34" fillId="0" borderId="0" xfId="46" applyFont="1" applyAlignment="1">
      <alignment vertical="center"/>
    </xf>
    <xf numFmtId="4" fontId="34" fillId="0" borderId="0" xfId="46" applyNumberFormat="1" applyFont="1" applyAlignment="1">
      <alignment vertical="center"/>
    </xf>
    <xf numFmtId="0" fontId="36" fillId="0" borderId="0" xfId="46" applyFont="1" applyAlignment="1">
      <alignment vertical="center"/>
    </xf>
    <xf numFmtId="168" fontId="44" fillId="33" borderId="1" xfId="46" applyNumberFormat="1" applyFont="1" applyFill="1" applyBorder="1" applyAlignment="1">
      <alignment horizontal="center" vertical="center" wrapText="1" readingOrder="1"/>
    </xf>
    <xf numFmtId="0" fontId="45" fillId="0" borderId="0" xfId="46" applyFont="1" applyAlignment="1">
      <alignment vertical="center"/>
    </xf>
    <xf numFmtId="0" fontId="45" fillId="0" borderId="0" xfId="46" applyFont="1" applyAlignment="1">
      <alignment vertical="center" wrapText="1"/>
    </xf>
    <xf numFmtId="0" fontId="47" fillId="0" borderId="0" xfId="46" applyFont="1" applyAlignment="1"/>
    <xf numFmtId="0" fontId="47" fillId="0" borderId="0" xfId="46" applyFont="1" applyAlignment="1">
      <alignment vertical="center"/>
    </xf>
    <xf numFmtId="166" fontId="45" fillId="0" borderId="0" xfId="46" applyNumberFormat="1" applyFont="1" applyAlignment="1">
      <alignment vertical="center"/>
    </xf>
    <xf numFmtId="0" fontId="46" fillId="0" borderId="0" xfId="44" applyFont="1" applyAlignment="1">
      <alignment vertical="center"/>
    </xf>
    <xf numFmtId="0" fontId="46" fillId="0" borderId="0" xfId="44" applyFont="1" applyAlignment="1">
      <alignment vertical="center" wrapText="1"/>
    </xf>
    <xf numFmtId="4" fontId="34" fillId="0" borderId="1" xfId="44" applyNumberFormat="1" applyFont="1" applyBorder="1" applyAlignment="1">
      <alignment vertical="center" wrapText="1"/>
    </xf>
    <xf numFmtId="164" fontId="41" fillId="33" borderId="1" xfId="1" applyFont="1" applyFill="1" applyBorder="1" applyAlignment="1">
      <alignment horizontal="center" vertical="center" wrapText="1" readingOrder="1"/>
    </xf>
    <xf numFmtId="0" fontId="36" fillId="0" borderId="0" xfId="0" applyFont="1"/>
    <xf numFmtId="0" fontId="36" fillId="34" borderId="0" xfId="0" applyFont="1" applyFill="1"/>
    <xf numFmtId="0" fontId="37" fillId="34" borderId="0" xfId="0" applyFont="1" applyFill="1" applyBorder="1" applyAlignment="1">
      <alignment horizontal="right"/>
    </xf>
    <xf numFmtId="4" fontId="37" fillId="34" borderId="0" xfId="0" applyNumberFormat="1" applyFont="1" applyFill="1" applyBorder="1"/>
    <xf numFmtId="0" fontId="50" fillId="0" borderId="0" xfId="0" applyFont="1"/>
    <xf numFmtId="0" fontId="36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left"/>
    </xf>
    <xf numFmtId="166" fontId="39" fillId="0" borderId="0" xfId="0" applyNumberFormat="1" applyFont="1"/>
    <xf numFmtId="166" fontId="39" fillId="0" borderId="0" xfId="0" applyNumberFormat="1" applyFont="1" applyAlignment="1">
      <alignment horizontal="center"/>
    </xf>
    <xf numFmtId="4" fontId="36" fillId="0" borderId="0" xfId="0" applyNumberFormat="1" applyFont="1"/>
    <xf numFmtId="43" fontId="39" fillId="0" borderId="0" xfId="0" applyNumberFormat="1" applyFont="1"/>
    <xf numFmtId="43" fontId="36" fillId="0" borderId="0" xfId="0" applyNumberFormat="1" applyFont="1"/>
    <xf numFmtId="0" fontId="40" fillId="0" borderId="0" xfId="0" applyFont="1"/>
    <xf numFmtId="0" fontId="40" fillId="0" borderId="0" xfId="0" applyFont="1" applyAlignment="1">
      <alignment horizontal="left"/>
    </xf>
    <xf numFmtId="166" fontId="40" fillId="0" borderId="0" xfId="0" applyNumberFormat="1" applyFont="1"/>
    <xf numFmtId="166" fontId="40" fillId="0" borderId="0" xfId="0" applyNumberFormat="1" applyFont="1" applyAlignment="1">
      <alignment horizontal="center"/>
    </xf>
    <xf numFmtId="43" fontId="41" fillId="33" borderId="1" xfId="47" applyFont="1" applyFill="1" applyBorder="1" applyAlignment="1">
      <alignment horizontal="center" vertical="center" wrapText="1" readingOrder="1"/>
    </xf>
    <xf numFmtId="0" fontId="36" fillId="0" borderId="1" xfId="0" applyFont="1" applyBorder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4" fontId="37" fillId="33" borderId="1" xfId="0" applyNumberFormat="1" applyFont="1" applyFill="1" applyBorder="1" applyAlignment="1"/>
    <xf numFmtId="164" fontId="37" fillId="33" borderId="1" xfId="0" applyNumberFormat="1" applyFont="1" applyFill="1" applyBorder="1" applyAlignment="1"/>
    <xf numFmtId="4" fontId="37" fillId="33" borderId="1" xfId="44" applyNumberFormat="1" applyFont="1" applyFill="1" applyBorder="1" applyAlignment="1">
      <alignment vertical="center"/>
    </xf>
    <xf numFmtId="168" fontId="46" fillId="0" borderId="0" xfId="44" applyNumberFormat="1" applyFont="1" applyAlignment="1">
      <alignment vertical="center"/>
    </xf>
    <xf numFmtId="4" fontId="48" fillId="0" borderId="0" xfId="44" applyNumberFormat="1" applyFont="1" applyAlignment="1">
      <alignment vertical="center"/>
    </xf>
    <xf numFmtId="4" fontId="38" fillId="0" borderId="0" xfId="44" applyNumberFormat="1" applyFont="1" applyAlignment="1">
      <alignment vertical="center"/>
    </xf>
    <xf numFmtId="4" fontId="42" fillId="0" borderId="0" xfId="44" applyNumberFormat="1" applyFont="1" applyAlignment="1">
      <alignment vertical="center"/>
    </xf>
    <xf numFmtId="168" fontId="36" fillId="0" borderId="1" xfId="46" applyNumberFormat="1" applyFont="1" applyBorder="1" applyAlignment="1" applyProtection="1">
      <alignment vertical="center"/>
      <protection locked="0"/>
    </xf>
    <xf numFmtId="0" fontId="34" fillId="0" borderId="1" xfId="46" applyFont="1" applyBorder="1" applyAlignment="1">
      <alignment horizontal="left" vertical="center"/>
    </xf>
    <xf numFmtId="9" fontId="36" fillId="0" borderId="1" xfId="48" applyFont="1" applyFill="1" applyBorder="1" applyAlignment="1" applyProtection="1">
      <alignment horizontal="left" vertical="center" wrapText="1"/>
      <protection locked="0"/>
    </xf>
    <xf numFmtId="0" fontId="34" fillId="0" borderId="1" xfId="46" applyFont="1" applyBorder="1" applyAlignment="1">
      <alignment horizontal="left" vertical="center" wrapText="1"/>
    </xf>
    <xf numFmtId="0" fontId="34" fillId="0" borderId="1" xfId="46" applyFont="1" applyBorder="1" applyAlignment="1">
      <alignment horizontal="center" vertical="center"/>
    </xf>
    <xf numFmtId="0" fontId="36" fillId="0" borderId="1" xfId="46" applyFont="1" applyBorder="1" applyAlignment="1" applyProtection="1">
      <alignment horizontal="center" vertical="center"/>
      <protection locked="0"/>
    </xf>
    <xf numFmtId="4" fontId="36" fillId="0" borderId="1" xfId="1" applyNumberFormat="1" applyFont="1" applyFill="1" applyBorder="1" applyAlignment="1">
      <alignment vertical="center"/>
    </xf>
    <xf numFmtId="4" fontId="36" fillId="0" borderId="1" xfId="0" applyNumberFormat="1" applyFont="1" applyBorder="1" applyAlignment="1">
      <alignment vertical="center"/>
    </xf>
    <xf numFmtId="0" fontId="36" fillId="34" borderId="1" xfId="0" applyFont="1" applyFill="1" applyBorder="1" applyAlignment="1">
      <alignment horizontal="left" vertical="center"/>
    </xf>
    <xf numFmtId="164" fontId="36" fillId="0" borderId="1" xfId="1" applyFont="1" applyBorder="1" applyAlignment="1">
      <alignment vertical="center"/>
    </xf>
    <xf numFmtId="164" fontId="36" fillId="0" borderId="1" xfId="0" applyNumberFormat="1" applyFont="1" applyBorder="1" applyAlignment="1">
      <alignment vertical="center"/>
    </xf>
    <xf numFmtId="0" fontId="23" fillId="0" borderId="1" xfId="46" applyFont="1" applyBorder="1" applyAlignment="1">
      <alignment vertical="center"/>
    </xf>
    <xf numFmtId="0" fontId="23" fillId="0" borderId="1" xfId="46" applyFont="1" applyBorder="1" applyAlignment="1">
      <alignment horizontal="center" vertical="center"/>
    </xf>
    <xf numFmtId="4" fontId="23" fillId="0" borderId="1" xfId="46" applyNumberFormat="1" applyFont="1" applyBorder="1" applyAlignment="1">
      <alignment vertical="center"/>
    </xf>
    <xf numFmtId="0" fontId="45" fillId="0" borderId="0" xfId="46" applyFont="1" applyAlignment="1">
      <alignment vertical="center"/>
    </xf>
    <xf numFmtId="0" fontId="37" fillId="33" borderId="14" xfId="46" applyFont="1" applyFill="1" applyBorder="1" applyAlignment="1">
      <alignment horizontal="right" vertical="center"/>
    </xf>
    <xf numFmtId="0" fontId="37" fillId="33" borderId="12" xfId="46" applyFont="1" applyFill="1" applyBorder="1" applyAlignment="1">
      <alignment horizontal="right" vertical="center"/>
    </xf>
    <xf numFmtId="0" fontId="47" fillId="0" borderId="0" xfId="46" applyFont="1" applyAlignment="1">
      <alignment vertical="center" wrapText="1"/>
    </xf>
    <xf numFmtId="0" fontId="45" fillId="0" borderId="0" xfId="46" applyFont="1" applyAlignment="1">
      <alignment vertical="center" wrapText="1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35" fillId="0" borderId="0" xfId="45" applyFont="1" applyAlignment="1">
      <alignment horizontal="center" vertical="center"/>
    </xf>
    <xf numFmtId="0" fontId="35" fillId="35" borderId="0" xfId="45" applyFont="1" applyFill="1" applyAlignment="1">
      <alignment horizontal="center" vertical="center"/>
    </xf>
    <xf numFmtId="168" fontId="44" fillId="33" borderId="13" xfId="46" applyNumberFormat="1" applyFont="1" applyFill="1" applyBorder="1" applyAlignment="1">
      <alignment horizontal="center" vertical="center"/>
    </xf>
    <xf numFmtId="168" fontId="44" fillId="33" borderId="12" xfId="46" applyNumberFormat="1" applyFont="1" applyFill="1" applyBorder="1" applyAlignment="1">
      <alignment horizontal="center" vertical="center"/>
    </xf>
    <xf numFmtId="168" fontId="44" fillId="33" borderId="16" xfId="46" applyNumberFormat="1" applyFont="1" applyFill="1" applyBorder="1" applyAlignment="1">
      <alignment horizontal="center" vertical="center"/>
    </xf>
    <xf numFmtId="168" fontId="44" fillId="33" borderId="15" xfId="46" applyNumberFormat="1" applyFont="1" applyFill="1" applyBorder="1" applyAlignment="1">
      <alignment horizontal="center" vertical="center"/>
    </xf>
    <xf numFmtId="43" fontId="44" fillId="33" borderId="17" xfId="47" applyFont="1" applyFill="1" applyBorder="1" applyAlignment="1">
      <alignment horizontal="center" vertical="center" wrapText="1"/>
    </xf>
    <xf numFmtId="43" fontId="44" fillId="33" borderId="18" xfId="47" applyFont="1" applyFill="1" applyBorder="1" applyAlignment="1">
      <alignment horizontal="center" vertical="center" wrapText="1"/>
    </xf>
    <xf numFmtId="43" fontId="44" fillId="33" borderId="11" xfId="47" applyFont="1" applyFill="1" applyBorder="1" applyAlignment="1">
      <alignment horizontal="center" vertical="center" wrapText="1"/>
    </xf>
    <xf numFmtId="0" fontId="45" fillId="0" borderId="0" xfId="46" applyFont="1" applyAlignment="1">
      <alignment vertical="center"/>
    </xf>
    <xf numFmtId="43" fontId="44" fillId="33" borderId="1" xfId="47" applyFont="1" applyFill="1" applyBorder="1" applyAlignment="1">
      <alignment horizontal="center" vertical="center"/>
    </xf>
    <xf numFmtId="0" fontId="44" fillId="33" borderId="1" xfId="45" applyFont="1" applyFill="1" applyBorder="1" applyAlignment="1">
      <alignment horizontal="center" vertical="center"/>
    </xf>
    <xf numFmtId="43" fontId="44" fillId="33" borderId="1" xfId="47" applyFont="1" applyFill="1" applyBorder="1" applyAlignment="1">
      <alignment horizontal="center" vertical="center" wrapText="1"/>
    </xf>
    <xf numFmtId="0" fontId="43" fillId="33" borderId="17" xfId="46" applyFont="1" applyFill="1" applyBorder="1" applyAlignment="1">
      <alignment horizontal="center" vertical="center"/>
    </xf>
    <xf numFmtId="0" fontId="43" fillId="33" borderId="18" xfId="46" applyFont="1" applyFill="1" applyBorder="1" applyAlignment="1">
      <alignment horizontal="center" vertical="center"/>
    </xf>
    <xf numFmtId="0" fontId="43" fillId="33" borderId="11" xfId="46" applyFont="1" applyFill="1" applyBorder="1" applyAlignment="1">
      <alignment horizontal="center" vertical="center"/>
    </xf>
    <xf numFmtId="164" fontId="37" fillId="33" borderId="1" xfId="1" applyFont="1" applyFill="1" applyBorder="1" applyAlignment="1">
      <alignment horizontal="center" vertical="center" wrapText="1"/>
    </xf>
    <xf numFmtId="0" fontId="37" fillId="33" borderId="1" xfId="0" applyFont="1" applyFill="1" applyBorder="1" applyAlignment="1">
      <alignment horizontal="center" vertical="center"/>
    </xf>
    <xf numFmtId="4" fontId="37" fillId="33" borderId="1" xfId="1" applyNumberFormat="1" applyFont="1" applyFill="1" applyBorder="1" applyAlignment="1">
      <alignment horizontal="center" vertical="center" wrapText="1"/>
    </xf>
    <xf numFmtId="0" fontId="37" fillId="33" borderId="14" xfId="0" applyFont="1" applyFill="1" applyBorder="1" applyAlignment="1">
      <alignment horizontal="right"/>
    </xf>
    <xf numFmtId="0" fontId="37" fillId="33" borderId="12" xfId="0" applyFont="1" applyFill="1" applyBorder="1" applyAlignment="1">
      <alignment horizontal="right"/>
    </xf>
    <xf numFmtId="0" fontId="37" fillId="33" borderId="1" xfId="0" applyFont="1" applyFill="1" applyBorder="1" applyAlignment="1">
      <alignment horizontal="center"/>
    </xf>
    <xf numFmtId="0" fontId="44" fillId="33" borderId="1" xfId="0" applyFont="1" applyFill="1" applyBorder="1" applyAlignment="1">
      <alignment horizontal="center" vertical="center"/>
    </xf>
    <xf numFmtId="164" fontId="44" fillId="33" borderId="1" xfId="1" applyFont="1" applyFill="1" applyBorder="1" applyAlignment="1">
      <alignment horizontal="center" vertical="center" wrapText="1"/>
    </xf>
    <xf numFmtId="164" fontId="37" fillId="33" borderId="1" xfId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164" fontId="44" fillId="33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44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"/>
  <sheetViews>
    <sheetView showGridLines="0" showRuler="0" view="pageLayout" topLeftCell="A7" zoomScale="110" zoomScaleNormal="70" zoomScaleSheetLayoutView="110" zoomScalePageLayoutView="110" workbookViewId="0">
      <selection activeCell="H22" sqref="H22:H23"/>
    </sheetView>
  </sheetViews>
  <sheetFormatPr baseColWidth="10" defaultColWidth="10.28515625" defaultRowHeight="11.25"/>
  <cols>
    <col min="1" max="1" width="4.85546875" style="16" customWidth="1"/>
    <col min="2" max="2" width="39.42578125" style="11" customWidth="1"/>
    <col min="3" max="3" width="29.5703125" style="11" customWidth="1"/>
    <col min="4" max="4" width="28" style="26" customWidth="1"/>
    <col min="5" max="5" width="31" style="26" customWidth="1"/>
    <col min="6" max="6" width="12.28515625" style="11" customWidth="1"/>
    <col min="7" max="8" width="9" style="17" bestFit="1" customWidth="1"/>
    <col min="9" max="9" width="10.5703125" style="12" customWidth="1"/>
    <col min="10" max="10" width="12" style="11" customWidth="1"/>
    <col min="11" max="11" width="10.7109375" style="11" customWidth="1"/>
    <col min="12" max="12" width="12" style="11" customWidth="1"/>
    <col min="13" max="13" width="11.7109375" style="11" customWidth="1"/>
    <col min="14" max="14" width="12.28515625" style="11" customWidth="1"/>
    <col min="15" max="15" width="8.7109375" style="11" customWidth="1"/>
    <col min="16" max="16" width="11.7109375" style="11" customWidth="1"/>
    <col min="17" max="17" width="12.7109375" style="11" customWidth="1"/>
    <col min="18" max="18" width="12.5703125" style="11" customWidth="1"/>
    <col min="19" max="19" width="13.28515625" style="11" customWidth="1"/>
    <col min="20" max="20" width="10.7109375" style="11" customWidth="1"/>
    <col min="21" max="16384" width="10.28515625" style="11"/>
  </cols>
  <sheetData>
    <row r="3" spans="1:24" ht="20.45" customHeight="1">
      <c r="H3" s="18"/>
      <c r="I3" s="13"/>
      <c r="J3" s="14"/>
      <c r="K3" s="14"/>
      <c r="L3" s="14"/>
      <c r="M3" s="14"/>
      <c r="N3" s="14"/>
      <c r="O3" s="14"/>
      <c r="P3" s="14"/>
      <c r="Q3" s="14"/>
      <c r="R3" s="10"/>
      <c r="S3" s="10"/>
    </row>
    <row r="4" spans="1:24" ht="20.45" customHeight="1">
      <c r="H4" s="18"/>
      <c r="I4" s="13"/>
      <c r="J4" s="14"/>
      <c r="K4" s="14"/>
      <c r="L4" s="14"/>
      <c r="M4" s="14"/>
      <c r="N4" s="14"/>
      <c r="O4" s="14"/>
      <c r="P4" s="14"/>
      <c r="Q4" s="14"/>
      <c r="R4" s="10"/>
      <c r="S4" s="10"/>
    </row>
    <row r="5" spans="1:24" ht="20.4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  <c r="Q5" s="95"/>
      <c r="R5" s="95"/>
      <c r="S5" s="95"/>
    </row>
    <row r="6" spans="1:24" ht="21" customHeight="1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  <c r="Q6" s="95"/>
      <c r="R6" s="95"/>
      <c r="S6" s="95"/>
    </row>
    <row r="7" spans="1:24" ht="21.4" customHeight="1">
      <c r="A7" s="97" t="s">
        <v>55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W7" s="25"/>
    </row>
    <row r="8" spans="1:24" ht="21.4" customHeight="1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  <c r="Q8" s="97"/>
      <c r="R8" s="97"/>
      <c r="S8" s="97"/>
      <c r="W8" s="25"/>
    </row>
    <row r="9" spans="1:24" ht="14.25" customHeight="1">
      <c r="A9" s="110" t="s">
        <v>0</v>
      </c>
      <c r="B9" s="103" t="s">
        <v>40</v>
      </c>
      <c r="C9" s="103" t="s">
        <v>24</v>
      </c>
      <c r="D9" s="103" t="s">
        <v>25</v>
      </c>
      <c r="E9" s="103" t="s">
        <v>43</v>
      </c>
      <c r="F9" s="103" t="s">
        <v>26</v>
      </c>
      <c r="G9" s="99" t="s">
        <v>44</v>
      </c>
      <c r="H9" s="100"/>
      <c r="I9" s="103" t="s">
        <v>27</v>
      </c>
      <c r="J9" s="103" t="s">
        <v>28</v>
      </c>
      <c r="K9" s="108" t="s">
        <v>64</v>
      </c>
      <c r="L9" s="108"/>
      <c r="M9" s="108"/>
      <c r="N9" s="108"/>
      <c r="O9" s="108"/>
      <c r="P9" s="108"/>
      <c r="Q9" s="108"/>
      <c r="R9" s="109" t="s">
        <v>36</v>
      </c>
      <c r="S9" s="109" t="s">
        <v>37</v>
      </c>
      <c r="W9" s="25"/>
    </row>
    <row r="10" spans="1:24" ht="15" customHeight="1">
      <c r="A10" s="111"/>
      <c r="B10" s="104"/>
      <c r="C10" s="104"/>
      <c r="D10" s="104"/>
      <c r="E10" s="104"/>
      <c r="F10" s="104"/>
      <c r="G10" s="101"/>
      <c r="H10" s="102"/>
      <c r="I10" s="104"/>
      <c r="J10" s="104"/>
      <c r="K10" s="107" t="s">
        <v>38</v>
      </c>
      <c r="L10" s="107"/>
      <c r="M10" s="107"/>
      <c r="N10" s="107"/>
      <c r="O10" s="107"/>
      <c r="P10" s="109" t="s">
        <v>48</v>
      </c>
      <c r="Q10" s="109" t="s">
        <v>32</v>
      </c>
      <c r="R10" s="109"/>
      <c r="S10" s="109"/>
    </row>
    <row r="11" spans="1:24" ht="24.75" customHeight="1">
      <c r="A11" s="112"/>
      <c r="B11" s="105"/>
      <c r="C11" s="105"/>
      <c r="D11" s="105"/>
      <c r="E11" s="105"/>
      <c r="F11" s="105"/>
      <c r="G11" s="38" t="s">
        <v>45</v>
      </c>
      <c r="H11" s="38" t="s">
        <v>46</v>
      </c>
      <c r="I11" s="105"/>
      <c r="J11" s="105"/>
      <c r="K11" s="65" t="s">
        <v>29</v>
      </c>
      <c r="L11" s="65" t="s">
        <v>31</v>
      </c>
      <c r="M11" s="65" t="s">
        <v>30</v>
      </c>
      <c r="N11" s="65" t="s">
        <v>33</v>
      </c>
      <c r="O11" s="65" t="s">
        <v>34</v>
      </c>
      <c r="P11" s="109"/>
      <c r="Q11" s="109"/>
      <c r="R11" s="109"/>
      <c r="S11" s="109"/>
      <c r="T11" s="15"/>
      <c r="U11" s="15"/>
      <c r="V11" s="15"/>
      <c r="W11" s="15"/>
      <c r="X11" s="15"/>
    </row>
    <row r="12" spans="1:24" ht="24" customHeight="1">
      <c r="A12" s="80">
        <v>1</v>
      </c>
      <c r="B12" s="77" t="s">
        <v>54</v>
      </c>
      <c r="C12" s="77" t="s">
        <v>42</v>
      </c>
      <c r="D12" s="78" t="s">
        <v>51</v>
      </c>
      <c r="E12" s="79" t="s">
        <v>49</v>
      </c>
      <c r="F12" s="80" t="s">
        <v>50</v>
      </c>
      <c r="G12" s="76">
        <v>45108</v>
      </c>
      <c r="H12" s="76">
        <v>45292</v>
      </c>
      <c r="I12" s="81" t="s">
        <v>20</v>
      </c>
      <c r="J12" s="46">
        <v>50000</v>
      </c>
      <c r="K12" s="46">
        <v>1435</v>
      </c>
      <c r="L12" s="46">
        <v>1520</v>
      </c>
      <c r="M12" s="46">
        <v>0</v>
      </c>
      <c r="N12" s="46">
        <v>1854</v>
      </c>
      <c r="O12" s="46">
        <v>25</v>
      </c>
      <c r="P12" s="46">
        <v>50</v>
      </c>
      <c r="Q12" s="46">
        <f t="shared" ref="Q12" si="0">K12+L12+M12+N12+O12+P12</f>
        <v>4884</v>
      </c>
      <c r="R12" s="46">
        <f t="shared" ref="R12" si="1">J12</f>
        <v>50000</v>
      </c>
      <c r="S12" s="46">
        <f t="shared" ref="S12" si="2">R12-Q12</f>
        <v>45116</v>
      </c>
      <c r="W12" s="25"/>
    </row>
    <row r="13" spans="1:24" ht="24" customHeight="1">
      <c r="A13" s="80">
        <v>2</v>
      </c>
      <c r="B13" s="77" t="s">
        <v>56</v>
      </c>
      <c r="C13" s="77" t="s">
        <v>42</v>
      </c>
      <c r="D13" s="78" t="s">
        <v>51</v>
      </c>
      <c r="E13" s="79" t="s">
        <v>49</v>
      </c>
      <c r="F13" s="80" t="s">
        <v>50</v>
      </c>
      <c r="G13" s="76">
        <v>45108</v>
      </c>
      <c r="H13" s="76">
        <v>45292</v>
      </c>
      <c r="I13" s="81" t="s">
        <v>20</v>
      </c>
      <c r="J13" s="46">
        <v>50000</v>
      </c>
      <c r="K13" s="46">
        <v>1435</v>
      </c>
      <c r="L13" s="46">
        <v>1520</v>
      </c>
      <c r="M13" s="46">
        <v>0</v>
      </c>
      <c r="N13" s="46">
        <v>1854</v>
      </c>
      <c r="O13" s="46">
        <v>25</v>
      </c>
      <c r="P13" s="46">
        <v>50</v>
      </c>
      <c r="Q13" s="46">
        <f>K13+L13+M13+N13+O13+P13</f>
        <v>4884</v>
      </c>
      <c r="R13" s="46">
        <f>J13</f>
        <v>50000</v>
      </c>
      <c r="S13" s="46">
        <f>R13-Q13</f>
        <v>45116</v>
      </c>
      <c r="W13" s="25"/>
    </row>
    <row r="14" spans="1:24" ht="24" customHeight="1">
      <c r="A14" s="80">
        <v>3</v>
      </c>
      <c r="B14" s="77" t="s">
        <v>65</v>
      </c>
      <c r="C14" s="77" t="s">
        <v>42</v>
      </c>
      <c r="D14" s="78" t="s">
        <v>51</v>
      </c>
      <c r="E14" s="79" t="s">
        <v>49</v>
      </c>
      <c r="F14" s="80" t="s">
        <v>50</v>
      </c>
      <c r="G14" s="76">
        <v>45200</v>
      </c>
      <c r="H14" s="76">
        <v>45383</v>
      </c>
      <c r="I14" s="81" t="s">
        <v>19</v>
      </c>
      <c r="J14" s="46">
        <v>55000</v>
      </c>
      <c r="K14" s="46">
        <v>1578.5</v>
      </c>
      <c r="L14" s="46">
        <v>1672</v>
      </c>
      <c r="M14" s="46">
        <v>0</v>
      </c>
      <c r="N14" s="46">
        <v>2559.6799999999998</v>
      </c>
      <c r="O14" s="46">
        <v>25</v>
      </c>
      <c r="P14" s="46">
        <v>0</v>
      </c>
      <c r="Q14" s="46">
        <f t="shared" ref="Q14" si="3">K14+L14+M14+N14+O14+P14</f>
        <v>5835.18</v>
      </c>
      <c r="R14" s="46">
        <f t="shared" ref="R14:R15" si="4">J14</f>
        <v>55000</v>
      </c>
      <c r="S14" s="46">
        <f t="shared" ref="S14:S15" si="5">R14-Q14</f>
        <v>49164.82</v>
      </c>
      <c r="W14" s="25"/>
    </row>
    <row r="15" spans="1:24" ht="24" customHeight="1">
      <c r="A15" s="88">
        <v>4</v>
      </c>
      <c r="B15" s="87" t="s">
        <v>66</v>
      </c>
      <c r="C15" s="77" t="s">
        <v>42</v>
      </c>
      <c r="D15" s="78" t="s">
        <v>51</v>
      </c>
      <c r="E15" s="79" t="s">
        <v>49</v>
      </c>
      <c r="F15" s="80" t="s">
        <v>50</v>
      </c>
      <c r="G15" s="76">
        <v>45200</v>
      </c>
      <c r="H15" s="76">
        <v>45383</v>
      </c>
      <c r="I15" s="88" t="s">
        <v>20</v>
      </c>
      <c r="J15" s="89">
        <v>55000</v>
      </c>
      <c r="K15" s="46">
        <v>1578.5</v>
      </c>
      <c r="L15" s="46">
        <v>1672</v>
      </c>
      <c r="M15" s="46">
        <v>0</v>
      </c>
      <c r="N15" s="46">
        <v>2559.6799999999998</v>
      </c>
      <c r="O15" s="46">
        <v>25</v>
      </c>
      <c r="P15" s="46">
        <v>0</v>
      </c>
      <c r="Q15" s="46">
        <f t="shared" ref="Q15" si="6">K15+L15+M15+N15+O15+P15</f>
        <v>5835.18</v>
      </c>
      <c r="R15" s="46">
        <f t="shared" si="4"/>
        <v>55000</v>
      </c>
      <c r="S15" s="46">
        <f t="shared" si="5"/>
        <v>49164.82</v>
      </c>
      <c r="W15" s="25"/>
    </row>
    <row r="16" spans="1:24" ht="24" customHeight="1">
      <c r="A16" s="91" t="s">
        <v>14</v>
      </c>
      <c r="B16" s="91"/>
      <c r="C16" s="91"/>
      <c r="D16" s="91"/>
      <c r="E16" s="91"/>
      <c r="F16" s="91"/>
      <c r="G16" s="91"/>
      <c r="H16" s="91"/>
      <c r="I16" s="92"/>
      <c r="J16" s="71">
        <f>SUM(J12:J15)</f>
        <v>210000</v>
      </c>
      <c r="K16" s="71">
        <f t="shared" ref="K16:S16" si="7">SUM(K12:K15)</f>
        <v>6027</v>
      </c>
      <c r="L16" s="71">
        <f t="shared" si="7"/>
        <v>6384</v>
      </c>
      <c r="M16" s="71">
        <f t="shared" si="7"/>
        <v>0</v>
      </c>
      <c r="N16" s="71">
        <f t="shared" si="7"/>
        <v>8827.36</v>
      </c>
      <c r="O16" s="71">
        <f t="shared" si="7"/>
        <v>100</v>
      </c>
      <c r="P16" s="71">
        <f t="shared" si="7"/>
        <v>100</v>
      </c>
      <c r="Q16" s="71">
        <f t="shared" si="7"/>
        <v>21438.36</v>
      </c>
      <c r="R16" s="71">
        <f t="shared" si="7"/>
        <v>210000</v>
      </c>
      <c r="S16" s="71">
        <f t="shared" si="7"/>
        <v>188561.64</v>
      </c>
      <c r="W16" s="25"/>
    </row>
    <row r="17" spans="1:21" ht="20.100000000000001" customHeight="1">
      <c r="A17" s="37"/>
      <c r="B17" s="39" t="s">
        <v>57</v>
      </c>
      <c r="C17" s="44"/>
      <c r="D17" s="45"/>
      <c r="E17" s="45"/>
      <c r="F17" s="44"/>
      <c r="G17" s="72"/>
      <c r="H17" s="72"/>
      <c r="I17" s="44"/>
      <c r="J17" s="73"/>
      <c r="K17" s="73"/>
      <c r="L17" s="74"/>
      <c r="M17" s="74"/>
      <c r="N17" s="74"/>
      <c r="O17" s="75"/>
      <c r="P17" s="74"/>
      <c r="Q17" s="74"/>
      <c r="R17" s="74"/>
      <c r="S17" s="74"/>
    </row>
    <row r="18" spans="1:21" ht="20.100000000000001" customHeight="1">
      <c r="A18" s="35"/>
      <c r="B18" s="39" t="s">
        <v>68</v>
      </c>
      <c r="C18" s="44"/>
      <c r="D18" s="45"/>
      <c r="E18" s="45"/>
      <c r="F18" s="44"/>
      <c r="G18" s="72"/>
      <c r="H18" s="72"/>
      <c r="I18" s="44"/>
      <c r="J18" s="73"/>
      <c r="K18" s="73"/>
      <c r="L18" s="74"/>
      <c r="M18" s="74"/>
      <c r="N18" s="74"/>
      <c r="O18" s="75"/>
      <c r="P18" s="74"/>
      <c r="Q18" s="74"/>
      <c r="R18" s="74"/>
      <c r="S18" s="74"/>
    </row>
    <row r="19" spans="1:21" ht="19.899999999999999" customHeight="1">
      <c r="A19" s="35"/>
      <c r="B19" s="44"/>
      <c r="C19" s="44"/>
      <c r="D19" s="45"/>
      <c r="E19" s="45"/>
      <c r="F19" s="44"/>
      <c r="G19" s="72"/>
      <c r="H19" s="72"/>
      <c r="I19" s="44"/>
      <c r="J19" s="73"/>
      <c r="K19" s="73"/>
      <c r="L19" s="74"/>
      <c r="M19" s="74"/>
      <c r="N19" s="74"/>
      <c r="O19" s="74"/>
      <c r="P19" s="74"/>
      <c r="Q19" s="74"/>
      <c r="R19" s="74"/>
      <c r="S19" s="74"/>
    </row>
    <row r="20" spans="1:21" ht="19.5" customHeight="1">
      <c r="A20" s="35"/>
      <c r="B20" s="39" t="s">
        <v>13</v>
      </c>
      <c r="C20" s="39"/>
      <c r="D20" s="40" t="s">
        <v>11</v>
      </c>
      <c r="E20" s="40"/>
      <c r="F20" s="39"/>
      <c r="G20" s="39"/>
      <c r="H20" s="39" t="s">
        <v>12</v>
      </c>
      <c r="I20" s="43"/>
      <c r="J20" s="43"/>
      <c r="K20" s="39"/>
      <c r="L20" s="35"/>
      <c r="M20" s="35"/>
      <c r="N20" s="36"/>
      <c r="O20" s="36"/>
      <c r="P20" s="35"/>
      <c r="Q20" s="36"/>
      <c r="R20" s="35"/>
      <c r="S20" s="35"/>
    </row>
    <row r="21" spans="1:21" ht="37.5" customHeight="1">
      <c r="A21" s="35"/>
      <c r="B21" s="39"/>
      <c r="C21" s="39"/>
      <c r="D21" s="40"/>
      <c r="E21" s="40"/>
      <c r="F21" s="39"/>
      <c r="G21" s="39"/>
      <c r="H21" s="39"/>
      <c r="I21" s="43"/>
      <c r="J21" s="43"/>
      <c r="K21" s="39"/>
      <c r="L21" s="35"/>
      <c r="M21" s="35"/>
      <c r="N21" s="36"/>
      <c r="O21" s="35"/>
      <c r="P21" s="35"/>
      <c r="Q21" s="36"/>
      <c r="R21" s="36"/>
      <c r="S21" s="35"/>
    </row>
    <row r="22" spans="1:21" ht="15">
      <c r="A22" s="35"/>
      <c r="B22" s="42" t="s">
        <v>63</v>
      </c>
      <c r="C22" s="42"/>
      <c r="D22" s="93" t="s">
        <v>59</v>
      </c>
      <c r="E22" s="93"/>
      <c r="F22" s="42"/>
      <c r="G22" s="42"/>
      <c r="H22" s="41" t="s">
        <v>70</v>
      </c>
      <c r="I22" s="39"/>
      <c r="J22" s="39"/>
      <c r="K22" s="43"/>
      <c r="L22" s="35"/>
      <c r="M22" s="35"/>
      <c r="N22" s="35"/>
      <c r="O22" s="35"/>
      <c r="P22" s="35"/>
      <c r="Q22" s="35"/>
      <c r="R22" s="35"/>
      <c r="S22" s="35"/>
      <c r="U22" s="25"/>
    </row>
    <row r="23" spans="1:21" ht="14.25">
      <c r="A23" s="35"/>
      <c r="B23" s="39" t="s">
        <v>62</v>
      </c>
      <c r="C23" s="39"/>
      <c r="D23" s="94" t="s">
        <v>58</v>
      </c>
      <c r="E23" s="94"/>
      <c r="F23" s="39"/>
      <c r="G23" s="39"/>
      <c r="H23" s="90" t="s">
        <v>71</v>
      </c>
      <c r="I23" s="39"/>
      <c r="J23" s="39"/>
      <c r="K23" s="43"/>
      <c r="L23" s="35"/>
      <c r="M23" s="35"/>
      <c r="N23" s="35"/>
      <c r="O23" s="35"/>
      <c r="P23" s="35"/>
      <c r="Q23" s="35"/>
      <c r="R23" s="35"/>
      <c r="S23" s="35"/>
    </row>
    <row r="24" spans="1:21" ht="14.25">
      <c r="A24" s="35"/>
      <c r="B24" s="39"/>
      <c r="C24" s="39"/>
      <c r="D24" s="40"/>
      <c r="E24" s="40"/>
      <c r="F24" s="39"/>
      <c r="G24" s="39"/>
      <c r="H24" s="106"/>
      <c r="I24" s="106"/>
      <c r="J24" s="106"/>
      <c r="K24" s="39"/>
      <c r="L24" s="35"/>
      <c r="M24" s="35"/>
      <c r="N24" s="35"/>
      <c r="O24" s="35"/>
      <c r="P24" s="35"/>
      <c r="Q24" s="35"/>
      <c r="R24" s="35"/>
      <c r="S24" s="35"/>
    </row>
    <row r="25" spans="1:21" ht="20.45" customHeight="1">
      <c r="B25" s="19"/>
      <c r="C25" s="19"/>
      <c r="D25" s="27"/>
      <c r="E25" s="27"/>
      <c r="F25" s="19"/>
      <c r="G25" s="20"/>
      <c r="H25" s="20"/>
      <c r="I25" s="22"/>
      <c r="J25" s="19"/>
      <c r="K25" s="19"/>
      <c r="L25" s="21"/>
    </row>
    <row r="26" spans="1:21" ht="20.100000000000001" customHeight="1">
      <c r="B26" s="21"/>
      <c r="C26" s="21"/>
      <c r="D26" s="28"/>
      <c r="E26" s="28"/>
      <c r="F26" s="21"/>
      <c r="G26" s="23"/>
      <c r="H26" s="23"/>
      <c r="I26" s="24"/>
      <c r="J26" s="21"/>
      <c r="K26" s="21"/>
      <c r="L26" s="21"/>
    </row>
    <row r="27" spans="1:21" ht="20.100000000000001" customHeight="1">
      <c r="B27" s="21"/>
      <c r="C27" s="21"/>
      <c r="D27" s="28"/>
      <c r="E27" s="28"/>
      <c r="F27" s="21"/>
      <c r="G27" s="23"/>
      <c r="H27" s="23"/>
      <c r="I27" s="24"/>
      <c r="J27" s="21"/>
      <c r="K27" s="21"/>
      <c r="L27" s="21"/>
    </row>
    <row r="28" spans="1:21" ht="20.100000000000001" customHeight="1"/>
    <row r="29" spans="1:21" ht="20.100000000000001" customHeight="1"/>
  </sheetData>
  <mergeCells count="23"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  <mergeCell ref="G9:H10"/>
    <mergeCell ref="I9:I11"/>
    <mergeCell ref="B9:B11"/>
    <mergeCell ref="C9:C11"/>
    <mergeCell ref="D9:D11"/>
    <mergeCell ref="E9:E11"/>
    <mergeCell ref="F9:F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tabSelected="1" showRuler="0" view="pageLayout" zoomScaleNormal="100" zoomScaleSheetLayoutView="90" workbookViewId="0">
      <selection activeCell="B5" sqref="B5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124"/>
      <c r="H4" s="124"/>
      <c r="I4" s="124"/>
      <c r="J4" s="124"/>
      <c r="K4" s="124"/>
      <c r="L4" s="124"/>
      <c r="M4" s="124"/>
      <c r="N4" s="124"/>
      <c r="O4" s="124"/>
    </row>
    <row r="6" spans="1:17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1:17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1:17" ht="18">
      <c r="A8" s="97" t="s">
        <v>21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17" ht="18">
      <c r="A9" s="97" t="s">
        <v>67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7" ht="12" customHeight="1">
      <c r="A10" s="119" t="s">
        <v>0</v>
      </c>
      <c r="B10" s="119" t="s">
        <v>23</v>
      </c>
      <c r="C10" s="120" t="s">
        <v>24</v>
      </c>
      <c r="D10" s="120" t="s">
        <v>25</v>
      </c>
      <c r="E10" s="120" t="s">
        <v>26</v>
      </c>
      <c r="F10" s="120" t="s">
        <v>27</v>
      </c>
      <c r="G10" s="127" t="s">
        <v>28</v>
      </c>
      <c r="H10" s="108" t="s">
        <v>64</v>
      </c>
      <c r="I10" s="108"/>
      <c r="J10" s="108"/>
      <c r="K10" s="108"/>
      <c r="L10" s="108"/>
      <c r="M10" s="108"/>
      <c r="N10" s="108"/>
      <c r="O10" s="120" t="s">
        <v>35</v>
      </c>
      <c r="P10" s="120" t="s">
        <v>36</v>
      </c>
      <c r="Q10" s="120" t="s">
        <v>37</v>
      </c>
    </row>
    <row r="11" spans="1:17" ht="13.5" customHeight="1">
      <c r="A11" s="119"/>
      <c r="B11" s="119"/>
      <c r="C11" s="120"/>
      <c r="D11" s="120"/>
      <c r="E11" s="120"/>
      <c r="F11" s="120"/>
      <c r="G11" s="127"/>
      <c r="H11" s="123" t="s">
        <v>38</v>
      </c>
      <c r="I11" s="123"/>
      <c r="J11" s="123"/>
      <c r="K11" s="123"/>
      <c r="L11" s="123"/>
      <c r="M11" s="123"/>
      <c r="N11" s="120" t="s">
        <v>32</v>
      </c>
      <c r="O11" s="120"/>
      <c r="P11" s="120"/>
      <c r="Q11" s="120"/>
    </row>
    <row r="12" spans="1:17" ht="24" customHeight="1">
      <c r="A12" s="119"/>
      <c r="B12" s="119"/>
      <c r="C12" s="120"/>
      <c r="D12" s="120"/>
      <c r="E12" s="120"/>
      <c r="F12" s="120"/>
      <c r="G12" s="127"/>
      <c r="H12" s="47" t="s">
        <v>29</v>
      </c>
      <c r="I12" s="47" t="s">
        <v>47</v>
      </c>
      <c r="J12" s="47" t="s">
        <v>30</v>
      </c>
      <c r="K12" s="47" t="s">
        <v>32</v>
      </c>
      <c r="L12" s="47" t="s">
        <v>33</v>
      </c>
      <c r="M12" s="47" t="s">
        <v>34</v>
      </c>
      <c r="N12" s="120"/>
      <c r="O12" s="120"/>
      <c r="P12" s="120"/>
      <c r="Q12" s="120"/>
    </row>
    <row r="13" spans="1:17" ht="24" customHeight="1">
      <c r="A13" s="68">
        <v>1</v>
      </c>
      <c r="B13" s="84" t="s">
        <v>7</v>
      </c>
      <c r="C13" s="67" t="s">
        <v>1</v>
      </c>
      <c r="D13" s="67" t="s">
        <v>18</v>
      </c>
      <c r="E13" s="66" t="s">
        <v>15</v>
      </c>
      <c r="F13" s="68" t="s">
        <v>22</v>
      </c>
      <c r="G13" s="82">
        <v>10000</v>
      </c>
      <c r="H13" s="82">
        <v>287</v>
      </c>
      <c r="I13" s="82">
        <v>304</v>
      </c>
      <c r="J13" s="82">
        <v>0</v>
      </c>
      <c r="K13" s="83">
        <f t="shared" ref="K13:K17" si="0">H13+I13</f>
        <v>591</v>
      </c>
      <c r="L13" s="82">
        <v>0</v>
      </c>
      <c r="M13" s="82">
        <v>25</v>
      </c>
      <c r="N13" s="82">
        <f t="shared" ref="N13:N17" si="1">K13+L13+M13</f>
        <v>616</v>
      </c>
      <c r="O13" s="82">
        <v>0</v>
      </c>
      <c r="P13" s="83">
        <f t="shared" ref="P13:P17" si="2">G13</f>
        <v>10000</v>
      </c>
      <c r="Q13" s="83">
        <f t="shared" ref="Q13:Q17" si="3">P13-N13</f>
        <v>9384</v>
      </c>
    </row>
    <row r="14" spans="1:17" ht="24" customHeight="1">
      <c r="A14" s="68">
        <v>2</v>
      </c>
      <c r="B14" s="84" t="s">
        <v>17</v>
      </c>
      <c r="C14" s="67" t="s">
        <v>2</v>
      </c>
      <c r="D14" s="67" t="s">
        <v>18</v>
      </c>
      <c r="E14" s="66" t="s">
        <v>15</v>
      </c>
      <c r="F14" s="68" t="s">
        <v>22</v>
      </c>
      <c r="G14" s="82">
        <v>10000</v>
      </c>
      <c r="H14" s="82">
        <v>287</v>
      </c>
      <c r="I14" s="82">
        <v>304</v>
      </c>
      <c r="J14" s="82">
        <v>0</v>
      </c>
      <c r="K14" s="83">
        <f t="shared" si="0"/>
        <v>591</v>
      </c>
      <c r="L14" s="82">
        <v>0</v>
      </c>
      <c r="M14" s="82">
        <v>25</v>
      </c>
      <c r="N14" s="82">
        <f t="shared" si="1"/>
        <v>616</v>
      </c>
      <c r="O14" s="82">
        <v>0</v>
      </c>
      <c r="P14" s="83">
        <f t="shared" si="2"/>
        <v>10000</v>
      </c>
      <c r="Q14" s="83">
        <f t="shared" si="3"/>
        <v>9384</v>
      </c>
    </row>
    <row r="15" spans="1:17" ht="24" customHeight="1">
      <c r="A15" s="68">
        <v>3</v>
      </c>
      <c r="B15" s="84" t="s">
        <v>5</v>
      </c>
      <c r="C15" s="67" t="s">
        <v>1</v>
      </c>
      <c r="D15" s="67" t="s">
        <v>6</v>
      </c>
      <c r="E15" s="66" t="s">
        <v>15</v>
      </c>
      <c r="F15" s="68" t="s">
        <v>22</v>
      </c>
      <c r="G15" s="82">
        <v>10000</v>
      </c>
      <c r="H15" s="82">
        <v>287</v>
      </c>
      <c r="I15" s="82">
        <v>304</v>
      </c>
      <c r="J15" s="82">
        <v>0</v>
      </c>
      <c r="K15" s="83">
        <f t="shared" si="0"/>
        <v>591</v>
      </c>
      <c r="L15" s="82">
        <v>0</v>
      </c>
      <c r="M15" s="82">
        <v>25</v>
      </c>
      <c r="N15" s="82">
        <f t="shared" si="1"/>
        <v>616</v>
      </c>
      <c r="O15" s="82">
        <v>0</v>
      </c>
      <c r="P15" s="83">
        <f t="shared" si="2"/>
        <v>10000</v>
      </c>
      <c r="Q15" s="83">
        <f t="shared" si="3"/>
        <v>9384</v>
      </c>
    </row>
    <row r="16" spans="1:17" ht="24" customHeight="1">
      <c r="A16" s="68">
        <v>4</v>
      </c>
      <c r="B16" s="84" t="s">
        <v>8</v>
      </c>
      <c r="C16" s="67" t="s">
        <v>1</v>
      </c>
      <c r="D16" s="67" t="s">
        <v>9</v>
      </c>
      <c r="E16" s="66" t="s">
        <v>15</v>
      </c>
      <c r="F16" s="68" t="s">
        <v>22</v>
      </c>
      <c r="G16" s="82">
        <v>10000</v>
      </c>
      <c r="H16" s="82">
        <v>287</v>
      </c>
      <c r="I16" s="82">
        <v>304</v>
      </c>
      <c r="J16" s="82">
        <v>0</v>
      </c>
      <c r="K16" s="83">
        <v>591</v>
      </c>
      <c r="L16" s="82">
        <v>0</v>
      </c>
      <c r="M16" s="82">
        <v>25</v>
      </c>
      <c r="N16" s="82">
        <v>616</v>
      </c>
      <c r="O16" s="82">
        <v>0</v>
      </c>
      <c r="P16" s="83">
        <v>10000</v>
      </c>
      <c r="Q16" s="83">
        <v>9384</v>
      </c>
    </row>
    <row r="17" spans="1:17" ht="24" customHeight="1">
      <c r="A17" s="68">
        <v>5</v>
      </c>
      <c r="B17" s="84" t="s">
        <v>61</v>
      </c>
      <c r="C17" s="67" t="s">
        <v>41</v>
      </c>
      <c r="D17" s="67" t="s">
        <v>60</v>
      </c>
      <c r="E17" s="66" t="s">
        <v>15</v>
      </c>
      <c r="F17" s="68" t="s">
        <v>20</v>
      </c>
      <c r="G17" s="82">
        <v>10000</v>
      </c>
      <c r="H17" s="82">
        <v>287</v>
      </c>
      <c r="I17" s="82">
        <v>304</v>
      </c>
      <c r="J17" s="82">
        <v>0</v>
      </c>
      <c r="K17" s="83">
        <f t="shared" si="0"/>
        <v>591</v>
      </c>
      <c r="L17" s="82">
        <v>0</v>
      </c>
      <c r="M17" s="82">
        <v>25</v>
      </c>
      <c r="N17" s="82">
        <f t="shared" si="1"/>
        <v>616</v>
      </c>
      <c r="O17" s="82">
        <v>0</v>
      </c>
      <c r="P17" s="83">
        <f t="shared" si="2"/>
        <v>10000</v>
      </c>
      <c r="Q17" s="83">
        <f t="shared" si="3"/>
        <v>9384</v>
      </c>
    </row>
    <row r="18" spans="1:17" ht="24" customHeight="1">
      <c r="A18" s="116" t="s">
        <v>52</v>
      </c>
      <c r="B18" s="116"/>
      <c r="C18" s="116"/>
      <c r="D18" s="116"/>
      <c r="E18" s="116"/>
      <c r="F18" s="117"/>
      <c r="G18" s="69">
        <f t="shared" ref="G18:Q18" si="4">SUM(G13:G17)</f>
        <v>50000</v>
      </c>
      <c r="H18" s="69">
        <f t="shared" si="4"/>
        <v>1435</v>
      </c>
      <c r="I18" s="69">
        <f t="shared" si="4"/>
        <v>1520</v>
      </c>
      <c r="J18" s="69">
        <f t="shared" si="4"/>
        <v>0</v>
      </c>
      <c r="K18" s="69">
        <f t="shared" si="4"/>
        <v>2955</v>
      </c>
      <c r="L18" s="69">
        <f t="shared" si="4"/>
        <v>0</v>
      </c>
      <c r="M18" s="69">
        <f t="shared" si="4"/>
        <v>125</v>
      </c>
      <c r="N18" s="69">
        <f t="shared" si="4"/>
        <v>3080</v>
      </c>
      <c r="O18" s="69">
        <f t="shared" si="4"/>
        <v>0</v>
      </c>
      <c r="P18" s="69">
        <f t="shared" si="4"/>
        <v>50000</v>
      </c>
      <c r="Q18" s="69">
        <f t="shared" si="4"/>
        <v>46920</v>
      </c>
    </row>
    <row r="19" spans="1:17" s="34" customFormat="1">
      <c r="A19" s="49"/>
      <c r="B19" s="49"/>
      <c r="C19" s="49"/>
      <c r="D19" s="50"/>
      <c r="E19" s="50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ht="26.25" customHeight="1">
      <c r="A20" s="52" t="s">
        <v>4</v>
      </c>
      <c r="B20" s="52"/>
      <c r="C20" s="48" t="s">
        <v>53</v>
      </c>
      <c r="D20" s="48"/>
      <c r="E20" s="48"/>
      <c r="F20" s="53"/>
      <c r="G20" s="48"/>
      <c r="H20" s="122"/>
      <c r="I20" s="122"/>
      <c r="J20" s="122"/>
      <c r="K20" s="122"/>
      <c r="L20" s="48"/>
      <c r="M20" s="48"/>
      <c r="N20" s="48"/>
      <c r="O20" s="48"/>
      <c r="P20" s="48"/>
      <c r="Q20" s="48"/>
    </row>
    <row r="21" spans="1:17" ht="14.25" customHeight="1">
      <c r="A21" s="114" t="s">
        <v>0</v>
      </c>
      <c r="B21" s="114" t="s">
        <v>23</v>
      </c>
      <c r="C21" s="113" t="s">
        <v>24</v>
      </c>
      <c r="D21" s="113" t="s">
        <v>25</v>
      </c>
      <c r="E21" s="113" t="s">
        <v>26</v>
      </c>
      <c r="F21" s="113" t="s">
        <v>27</v>
      </c>
      <c r="G21" s="115" t="s">
        <v>28</v>
      </c>
      <c r="H21" s="118" t="s">
        <v>64</v>
      </c>
      <c r="I21" s="118"/>
      <c r="J21" s="118"/>
      <c r="K21" s="118"/>
      <c r="L21" s="118"/>
      <c r="M21" s="118"/>
      <c r="N21" s="118"/>
      <c r="O21" s="113" t="s">
        <v>35</v>
      </c>
      <c r="P21" s="113" t="s">
        <v>36</v>
      </c>
      <c r="Q21" s="113" t="s">
        <v>37</v>
      </c>
    </row>
    <row r="22" spans="1:17" ht="12.75" customHeight="1">
      <c r="A22" s="114"/>
      <c r="B22" s="114"/>
      <c r="C22" s="113"/>
      <c r="D22" s="113"/>
      <c r="E22" s="113"/>
      <c r="F22" s="113"/>
      <c r="G22" s="115"/>
      <c r="H22" s="121" t="s">
        <v>38</v>
      </c>
      <c r="I22" s="121"/>
      <c r="J22" s="121"/>
      <c r="K22" s="121"/>
      <c r="L22" s="121"/>
      <c r="M22" s="121"/>
      <c r="N22" s="113" t="s">
        <v>32</v>
      </c>
      <c r="O22" s="113"/>
      <c r="P22" s="113"/>
      <c r="Q22" s="113"/>
    </row>
    <row r="23" spans="1:17" ht="20.45" customHeight="1">
      <c r="A23" s="114"/>
      <c r="B23" s="114"/>
      <c r="C23" s="113"/>
      <c r="D23" s="113"/>
      <c r="E23" s="113"/>
      <c r="F23" s="113"/>
      <c r="G23" s="115"/>
      <c r="H23" s="47" t="s">
        <v>29</v>
      </c>
      <c r="I23" s="47" t="s">
        <v>47</v>
      </c>
      <c r="J23" s="47" t="s">
        <v>30</v>
      </c>
      <c r="K23" s="47" t="s">
        <v>32</v>
      </c>
      <c r="L23" s="47" t="s">
        <v>33</v>
      </c>
      <c r="M23" s="47" t="s">
        <v>34</v>
      </c>
      <c r="N23" s="113"/>
      <c r="O23" s="113"/>
      <c r="P23" s="113"/>
      <c r="Q23" s="113"/>
    </row>
    <row r="24" spans="1:17" ht="24" customHeight="1">
      <c r="A24" s="68">
        <v>6</v>
      </c>
      <c r="B24" s="84" t="s">
        <v>16</v>
      </c>
      <c r="C24" s="67" t="s">
        <v>1</v>
      </c>
      <c r="D24" s="67" t="s">
        <v>10</v>
      </c>
      <c r="E24" s="66" t="s">
        <v>39</v>
      </c>
      <c r="F24" s="68" t="s">
        <v>19</v>
      </c>
      <c r="G24" s="85">
        <v>10000</v>
      </c>
      <c r="H24" s="85">
        <v>287</v>
      </c>
      <c r="I24" s="85">
        <v>304</v>
      </c>
      <c r="J24" s="83">
        <f>SUM(J18:J23)</f>
        <v>0</v>
      </c>
      <c r="K24" s="86">
        <v>591</v>
      </c>
      <c r="L24" s="83">
        <f>SUM(L18:L23)</f>
        <v>0</v>
      </c>
      <c r="M24" s="85">
        <v>25</v>
      </c>
      <c r="N24" s="86">
        <f>K24+M24</f>
        <v>616</v>
      </c>
      <c r="O24" s="83">
        <f>SUM(O18:O22)</f>
        <v>0</v>
      </c>
      <c r="P24" s="86">
        <f>G24+0</f>
        <v>10000</v>
      </c>
      <c r="Q24" s="86">
        <f>P24-N24</f>
        <v>9384</v>
      </c>
    </row>
    <row r="25" spans="1:17" ht="24" customHeight="1">
      <c r="A25" s="116" t="s">
        <v>3</v>
      </c>
      <c r="B25" s="116"/>
      <c r="C25" s="116"/>
      <c r="D25" s="116"/>
      <c r="E25" s="116"/>
      <c r="F25" s="117"/>
      <c r="G25" s="70">
        <f>+G18++G24</f>
        <v>60000</v>
      </c>
      <c r="H25" s="70">
        <f t="shared" ref="H25:Q25" si="5">+H18++H24</f>
        <v>1722</v>
      </c>
      <c r="I25" s="70">
        <f t="shared" si="5"/>
        <v>1824</v>
      </c>
      <c r="J25" s="70">
        <f t="shared" si="5"/>
        <v>0</v>
      </c>
      <c r="K25" s="70">
        <f t="shared" si="5"/>
        <v>3546</v>
      </c>
      <c r="L25" s="70">
        <f t="shared" si="5"/>
        <v>0</v>
      </c>
      <c r="M25" s="70">
        <f t="shared" si="5"/>
        <v>150</v>
      </c>
      <c r="N25" s="70">
        <f t="shared" si="5"/>
        <v>3696</v>
      </c>
      <c r="O25" s="70">
        <f t="shared" si="5"/>
        <v>0</v>
      </c>
      <c r="P25" s="70">
        <f t="shared" si="5"/>
        <v>60000</v>
      </c>
      <c r="Q25" s="70">
        <f t="shared" si="5"/>
        <v>56304</v>
      </c>
    </row>
    <row r="26" spans="1:17" ht="20.45" customHeight="1">
      <c r="A26" s="48"/>
      <c r="B26" s="54" t="s">
        <v>57</v>
      </c>
      <c r="C26" s="55"/>
      <c r="D26" s="56"/>
      <c r="E26" s="56"/>
      <c r="F26" s="57"/>
      <c r="G26" s="56"/>
      <c r="H26" s="56"/>
      <c r="I26" s="56"/>
      <c r="J26" s="56"/>
      <c r="K26" s="56"/>
      <c r="L26" s="54"/>
      <c r="M26" s="48"/>
      <c r="N26" s="48"/>
      <c r="O26" s="48"/>
      <c r="P26" s="48"/>
      <c r="Q26" s="58"/>
    </row>
    <row r="27" spans="1:17">
      <c r="A27" s="48"/>
      <c r="B27" s="54" t="s">
        <v>69</v>
      </c>
      <c r="C27" s="55"/>
      <c r="D27" s="56"/>
      <c r="E27" s="56"/>
      <c r="F27" s="57"/>
      <c r="G27" s="59"/>
      <c r="H27" s="59"/>
      <c r="I27" s="59"/>
      <c r="J27" s="59"/>
      <c r="K27" s="59"/>
      <c r="L27" s="59"/>
      <c r="M27" s="60"/>
      <c r="N27" s="60"/>
      <c r="O27" s="60"/>
      <c r="P27" s="60"/>
      <c r="Q27" s="60"/>
    </row>
    <row r="28" spans="1:17" ht="20.45" customHeight="1">
      <c r="A28" s="48"/>
      <c r="B28" s="54"/>
      <c r="C28" s="55"/>
      <c r="D28" s="56"/>
      <c r="E28" s="56"/>
      <c r="F28" s="57"/>
      <c r="G28" s="56"/>
      <c r="H28" s="56"/>
      <c r="I28" s="56"/>
      <c r="J28" s="56"/>
      <c r="K28" s="56"/>
      <c r="L28" s="54"/>
      <c r="M28" s="48"/>
      <c r="N28" s="48"/>
      <c r="O28" s="48"/>
      <c r="P28" s="48"/>
      <c r="Q28" s="58"/>
    </row>
    <row r="29" spans="1:17">
      <c r="A29" s="48"/>
      <c r="B29" s="54" t="s">
        <v>13</v>
      </c>
      <c r="C29" s="55"/>
      <c r="D29" s="55" t="s">
        <v>11</v>
      </c>
      <c r="E29" s="56"/>
      <c r="F29" s="57"/>
      <c r="G29" s="56"/>
      <c r="H29" s="56" t="s">
        <v>12</v>
      </c>
      <c r="I29" s="56"/>
      <c r="J29" s="56"/>
      <c r="K29" s="56"/>
      <c r="L29" s="54"/>
      <c r="M29" s="48"/>
      <c r="N29" s="48"/>
      <c r="O29" s="48"/>
      <c r="P29" s="48"/>
      <c r="Q29" s="58"/>
    </row>
    <row r="30" spans="1:17" ht="24.75" customHeight="1">
      <c r="A30" s="48"/>
      <c r="B30" s="61"/>
      <c r="C30" s="62"/>
      <c r="D30" s="62"/>
      <c r="E30" s="56"/>
      <c r="F30" s="57"/>
      <c r="G30" s="63"/>
      <c r="H30" s="56"/>
      <c r="I30" s="56"/>
      <c r="J30" s="56"/>
      <c r="K30" s="56"/>
      <c r="L30" s="54"/>
      <c r="M30" s="48"/>
      <c r="N30" s="48"/>
      <c r="O30" s="48"/>
      <c r="P30" s="48"/>
      <c r="Q30" s="48"/>
    </row>
    <row r="31" spans="1:17">
      <c r="A31" s="48"/>
      <c r="B31" s="61" t="s">
        <v>63</v>
      </c>
      <c r="C31" s="62"/>
      <c r="D31" s="62" t="s">
        <v>59</v>
      </c>
      <c r="E31" s="63"/>
      <c r="F31" s="64"/>
      <c r="G31" s="63"/>
      <c r="H31" s="61" t="s">
        <v>70</v>
      </c>
      <c r="I31" s="54"/>
      <c r="J31" s="56"/>
      <c r="K31" s="56"/>
      <c r="L31" s="54"/>
      <c r="M31" s="48"/>
      <c r="N31" s="48"/>
      <c r="O31" s="48"/>
      <c r="P31" s="48"/>
      <c r="Q31" s="58"/>
    </row>
    <row r="32" spans="1:17" ht="13.5" customHeight="1">
      <c r="A32" s="48"/>
      <c r="B32" s="54" t="s">
        <v>62</v>
      </c>
      <c r="C32" s="55"/>
      <c r="D32" s="55" t="s">
        <v>58</v>
      </c>
      <c r="E32" s="56"/>
      <c r="F32" s="57"/>
      <c r="G32" s="56"/>
      <c r="H32" s="54" t="s">
        <v>71</v>
      </c>
      <c r="I32" s="54"/>
      <c r="J32" s="56"/>
      <c r="K32" s="56"/>
      <c r="L32" s="54"/>
      <c r="M32" s="48"/>
      <c r="N32" s="48"/>
      <c r="O32" s="48"/>
      <c r="P32" s="48"/>
      <c r="Q32" s="48"/>
    </row>
    <row r="33" spans="1:17">
      <c r="A33" s="6"/>
      <c r="B33" s="29"/>
      <c r="C33" s="32"/>
      <c r="D33" s="30"/>
      <c r="E33" s="30"/>
      <c r="F33" s="31"/>
      <c r="G33" s="30"/>
      <c r="H33" s="30"/>
      <c r="I33" s="30"/>
      <c r="J33" s="33"/>
      <c r="K33" s="30"/>
      <c r="L33" s="29"/>
      <c r="M33" s="6"/>
      <c r="N33" s="6"/>
      <c r="O33" s="6"/>
      <c r="P33" s="6"/>
      <c r="Q33" s="6"/>
    </row>
    <row r="34" spans="1:17">
      <c r="A34" s="6"/>
      <c r="B34" s="6"/>
      <c r="C34" s="6"/>
      <c r="D34" s="8"/>
      <c r="E34" s="8"/>
      <c r="F34" s="9"/>
      <c r="G34" s="6"/>
      <c r="H34" s="6"/>
      <c r="I34" s="6"/>
      <c r="J34" s="6"/>
      <c r="K34" s="8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7"/>
      <c r="G35" s="6"/>
      <c r="H35" s="8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40" spans="1:17">
      <c r="C40" s="1"/>
      <c r="D40" s="1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</row>
    <row r="49" spans="7:17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</sheetData>
  <sortState ref="A11:Q15">
    <sortCondition ref="B11:B15"/>
  </sortState>
  <mergeCells count="34"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  <mergeCell ref="A25:F25"/>
    <mergeCell ref="A18:F18"/>
    <mergeCell ref="H21:N21"/>
    <mergeCell ref="N22:N23"/>
    <mergeCell ref="B10:B12"/>
    <mergeCell ref="C10:C12"/>
    <mergeCell ref="D10:D12"/>
    <mergeCell ref="E10:E12"/>
    <mergeCell ref="F10:F12"/>
    <mergeCell ref="H22:M22"/>
    <mergeCell ref="H20:K20"/>
    <mergeCell ref="H11:M11"/>
    <mergeCell ref="H10:N10"/>
    <mergeCell ref="N11:N12"/>
    <mergeCell ref="O21:O23"/>
    <mergeCell ref="P21:P23"/>
    <mergeCell ref="Q21:Q23"/>
    <mergeCell ref="A21:A23"/>
    <mergeCell ref="B21:B23"/>
    <mergeCell ref="C21:C23"/>
    <mergeCell ref="D21:D23"/>
    <mergeCell ref="E21:E23"/>
    <mergeCell ref="F21:F23"/>
    <mergeCell ref="G21:G23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 PROGEF NOVIEMBRE 2023 </vt:lpstr>
      <vt:lpstr> TRAMITE DE PENSION NOV. 2023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2023-12-18T18:33:26Z</cp:lastPrinted>
  <dcterms:created xsi:type="dcterms:W3CDTF">2020-08-19T16:00:30Z</dcterms:created>
  <dcterms:modified xsi:type="dcterms:W3CDTF">2023-12-19T15:10:32Z</dcterms:modified>
</cp:coreProperties>
</file>