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0" yWindow="0" windowWidth="20490" windowHeight="667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C34" i="1"/>
  <c r="B34" i="1"/>
  <c r="E33" i="1"/>
  <c r="G33" i="1" s="1"/>
  <c r="E32" i="1"/>
  <c r="E34" i="1" s="1"/>
  <c r="G34" i="1" s="1"/>
  <c r="B29" i="1"/>
  <c r="B35" i="1" s="1"/>
  <c r="C28" i="1"/>
  <c r="E28" i="1" s="1"/>
  <c r="G28" i="1" s="1"/>
  <c r="G27" i="1"/>
  <c r="E27" i="1"/>
  <c r="E26" i="1"/>
  <c r="G26" i="1" s="1"/>
  <c r="E25" i="1"/>
  <c r="E29" i="1" s="1"/>
  <c r="B21" i="1"/>
  <c r="B38" i="1" s="1"/>
  <c r="B20" i="1"/>
  <c r="E19" i="1"/>
  <c r="C18" i="1"/>
  <c r="C20" i="1" s="1"/>
  <c r="G17" i="1"/>
  <c r="E17" i="1"/>
  <c r="B14" i="1"/>
  <c r="C13" i="1"/>
  <c r="E13" i="1" s="1"/>
  <c r="G13" i="1" s="1"/>
  <c r="E12" i="1"/>
  <c r="G12" i="1" s="1"/>
  <c r="E11" i="1"/>
  <c r="E10" i="1"/>
  <c r="G10" i="1" s="1"/>
  <c r="G29" i="1" l="1"/>
  <c r="E35" i="1"/>
  <c r="G35" i="1" s="1"/>
  <c r="B44" i="1"/>
  <c r="G44" i="1" s="1"/>
  <c r="B40" i="1"/>
  <c r="E14" i="1"/>
  <c r="C14" i="1"/>
  <c r="C21" i="1" s="1"/>
  <c r="C38" i="1" s="1"/>
  <c r="C40" i="1" s="1"/>
  <c r="G11" i="1"/>
  <c r="C29" i="1"/>
  <c r="C35" i="1" s="1"/>
  <c r="G32" i="1"/>
  <c r="E18" i="1"/>
  <c r="G18" i="1" s="1"/>
  <c r="E38" i="1" l="1"/>
  <c r="E20" i="1"/>
  <c r="C44" i="1"/>
  <c r="E21" i="1"/>
  <c r="G21" i="1" s="1"/>
  <c r="G14" i="1"/>
  <c r="E40" i="1" l="1"/>
  <c r="G40" i="1" s="1"/>
  <c r="G38" i="1"/>
</calcChain>
</file>

<file path=xl/sharedStrings.xml><?xml version="1.0" encoding="utf-8"?>
<sst xmlns="http://schemas.openxmlformats.org/spreadsheetml/2006/main" count="43" uniqueCount="43">
  <si>
    <t>Direccion Nacional de Bienes Nacionales</t>
  </si>
  <si>
    <t>Balance General</t>
  </si>
  <si>
    <t>Al 31 de Diciembre 2021 y 2020</t>
  </si>
  <si>
    <t>Valores En RD$</t>
  </si>
  <si>
    <t>Activos</t>
  </si>
  <si>
    <t>Variacion Absoluta</t>
  </si>
  <si>
    <t>Variacion Relativa</t>
  </si>
  <si>
    <t>Activos corrientes</t>
  </si>
  <si>
    <t>Efectivo y equivalente de efectivo (Notas 8)</t>
  </si>
  <si>
    <t>Porcion corriente Cuenta por cobrar a corto plazo (Notas 9)</t>
  </si>
  <si>
    <t>Inventarios (Nota 10)</t>
  </si>
  <si>
    <t>Pagos anticipados (Nota 11)</t>
  </si>
  <si>
    <t>Total activos corrientes</t>
  </si>
  <si>
    <t xml:space="preserve">n </t>
  </si>
  <si>
    <t>Activos no corrientes</t>
  </si>
  <si>
    <t>Cuentas por cobrar a largo plazo (Notas 9)</t>
  </si>
  <si>
    <t>Propiedad, planta y equipo neto (Nota 12)</t>
  </si>
  <si>
    <t>Activos intangibles</t>
  </si>
  <si>
    <t>Total activos no corrientes</t>
  </si>
  <si>
    <t>Total activos</t>
  </si>
  <si>
    <t>Pasivos</t>
  </si>
  <si>
    <t>Pasivos corrientes (NOTA 13)</t>
  </si>
  <si>
    <t>Sobregiro bancario</t>
  </si>
  <si>
    <t>Cuentas por pagar a corto plazo (Nota 13,1)</t>
  </si>
  <si>
    <t>Retenciones y acumulaciones por pagar (Nota 13,2)</t>
  </si>
  <si>
    <t>Otros pasivos corrientes (Nota 13,3)</t>
  </si>
  <si>
    <t>Total pasivos corrientes</t>
  </si>
  <si>
    <t>Pasivos no corrientes (NOTA 14)</t>
  </si>
  <si>
    <t>Cuentas por pagar a largo plazo (Nota 14,1)</t>
  </si>
  <si>
    <t>Otros pasivos no corrientes (Nota 14,2)</t>
  </si>
  <si>
    <t>Total pasivos no corrientes</t>
  </si>
  <si>
    <t>Total pasivos</t>
  </si>
  <si>
    <t xml:space="preserve">Activos Netos/Patrimonio </t>
  </si>
  <si>
    <t>Capital</t>
  </si>
  <si>
    <t>Reservas</t>
  </si>
  <si>
    <t>Total activos netos/patrimonio</t>
  </si>
  <si>
    <r>
      <t xml:space="preserve">10 </t>
    </r>
    <r>
      <rPr>
        <b/>
        <sz val="12"/>
        <color rgb="FFFFFFFF"/>
        <rFont val="Tahoma"/>
        <family val="2"/>
      </rPr>
      <t>Dirección General de Contabilidad Gubernamental</t>
    </r>
  </si>
  <si>
    <t>Preparado por:</t>
  </si>
  <si>
    <t>Revisado por:</t>
  </si>
  <si>
    <t xml:space="preserve">                            Lic. Francisco De Jesus De Leon Grullon</t>
  </si>
  <si>
    <t>Lic. Juan De Dios Duran</t>
  </si>
  <si>
    <t xml:space="preserve">                                             Encargado de contabilidad</t>
  </si>
  <si>
    <t xml:space="preserve">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</si>
</sst>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u val="double"/>
      <sz val="12"/>
      <color rgb="FF231F20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rgb="FF231F20"/>
      <name val="Times New Roman"/>
      <family val="1"/>
    </font>
    <font>
      <u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FFFFFF"/>
      <name val="Arial"/>
      <family val="2"/>
    </font>
    <font>
      <b/>
      <sz val="12"/>
      <color rgb="FFFFFFF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6" fillId="2" borderId="0" xfId="0" applyFont="1" applyFill="1" applyAlignment="1">
      <alignment horizontal="left" vertical="center" indent="5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8" fillId="2" borderId="0" xfId="0" applyFont="1" applyFill="1" applyAlignment="1">
      <alignment horizontal="left" vertical="center" wrapText="1" indent="6"/>
    </xf>
    <xf numFmtId="43" fontId="8" fillId="2" borderId="0" xfId="1" applyFont="1" applyFill="1" applyAlignment="1">
      <alignment horizontal="right" vertical="center" wrapText="1"/>
    </xf>
    <xf numFmtId="43" fontId="0" fillId="2" borderId="0" xfId="1" applyFont="1" applyFill="1"/>
    <xf numFmtId="10" fontId="0" fillId="2" borderId="0" xfId="2" applyNumberFormat="1" applyFont="1" applyFill="1"/>
    <xf numFmtId="0" fontId="6" fillId="2" borderId="0" xfId="0" applyFont="1" applyFill="1" applyAlignment="1">
      <alignment horizontal="left" vertical="center" wrapText="1" indent="5"/>
    </xf>
    <xf numFmtId="43" fontId="6" fillId="2" borderId="2" xfId="1" applyFont="1" applyFill="1" applyBorder="1" applyAlignment="1">
      <alignment horizontal="right" vertical="center" wrapText="1"/>
    </xf>
    <xf numFmtId="43" fontId="6" fillId="2" borderId="0" xfId="1" applyFont="1" applyFill="1" applyBorder="1" applyAlignment="1">
      <alignment horizontal="right" vertical="center" wrapText="1"/>
    </xf>
    <xf numFmtId="10" fontId="2" fillId="2" borderId="2" xfId="2" applyNumberFormat="1" applyFont="1" applyFill="1" applyBorder="1"/>
    <xf numFmtId="43" fontId="9" fillId="2" borderId="0" xfId="1" applyFont="1" applyFill="1" applyAlignment="1">
      <alignment horizontal="right" vertical="center" wrapText="1"/>
    </xf>
    <xf numFmtId="10" fontId="0" fillId="2" borderId="0" xfId="1" applyNumberFormat="1" applyFont="1" applyFill="1"/>
    <xf numFmtId="43" fontId="10" fillId="2" borderId="0" xfId="1" applyFont="1" applyFill="1" applyAlignment="1">
      <alignment vertical="center" wrapText="1"/>
    </xf>
    <xf numFmtId="43" fontId="6" fillId="2" borderId="0" xfId="1" applyFont="1" applyFill="1" applyAlignment="1">
      <alignment horizontal="right" vertical="center" wrapText="1"/>
    </xf>
    <xf numFmtId="43" fontId="6" fillId="2" borderId="0" xfId="1" applyFont="1" applyFill="1" applyAlignment="1">
      <alignment vertical="center" wrapText="1"/>
    </xf>
    <xf numFmtId="43" fontId="11" fillId="2" borderId="2" xfId="1" applyFont="1" applyFill="1" applyBorder="1" applyAlignment="1">
      <alignment horizontal="right" vertical="center" wrapText="1"/>
    </xf>
    <xf numFmtId="43" fontId="11" fillId="2" borderId="0" xfId="1" applyFont="1" applyFill="1" applyBorder="1" applyAlignment="1">
      <alignment horizontal="right" vertical="center" wrapText="1"/>
    </xf>
    <xf numFmtId="43" fontId="11" fillId="2" borderId="2" xfId="1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 wrapText="1" indent="6"/>
    </xf>
    <xf numFmtId="43" fontId="6" fillId="2" borderId="2" xfId="1" applyFont="1" applyFill="1" applyBorder="1" applyAlignment="1">
      <alignment vertical="center" wrapText="1"/>
    </xf>
    <xf numFmtId="43" fontId="12" fillId="2" borderId="0" xfId="1" applyFont="1" applyFill="1"/>
    <xf numFmtId="10" fontId="2" fillId="2" borderId="0" xfId="2" applyNumberFormat="1" applyFont="1" applyFill="1"/>
    <xf numFmtId="0" fontId="10" fillId="2" borderId="0" xfId="0" applyFont="1" applyFill="1" applyAlignment="1">
      <alignment vertical="center" wrapText="1"/>
    </xf>
    <xf numFmtId="43" fontId="13" fillId="2" borderId="0" xfId="1" applyFont="1" applyFill="1" applyAlignment="1">
      <alignment vertical="center" wrapText="1"/>
    </xf>
    <xf numFmtId="43" fontId="13" fillId="2" borderId="0" xfId="1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10" fontId="2" fillId="2" borderId="0" xfId="2" applyNumberFormat="1" applyFont="1" applyFill="1" applyBorder="1"/>
    <xf numFmtId="0" fontId="7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119063</xdr:rowOff>
    </xdr:from>
    <xdr:to>
      <xdr:col>0</xdr:col>
      <xdr:colOff>2343150</xdr:colOff>
      <xdr:row>5</xdr:row>
      <xdr:rowOff>66675</xdr:rowOff>
    </xdr:to>
    <xdr:pic>
      <xdr:nvPicPr>
        <xdr:cNvPr id="2" name="Imagen 1" descr="C:\Users\jjulian\Pictures\Saved Pictures\LOGO BN.gif">
          <a:extLst>
            <a:ext uri="{FF2B5EF4-FFF2-40B4-BE49-F238E27FC236}">
              <a16:creationId xmlns:a16="http://schemas.microsoft.com/office/drawing/2014/main" id="{8792218A-F401-4DF2-AA7F-69C739CB9EC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19063"/>
          <a:ext cx="1438275" cy="14049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D5" sqref="D5"/>
    </sheetView>
  </sheetViews>
  <sheetFormatPr baseColWidth="10" defaultRowHeight="15" x14ac:dyDescent="0.25"/>
  <cols>
    <col min="1" max="1" width="41" customWidth="1"/>
    <col min="2" max="2" width="45.42578125" customWidth="1"/>
    <col min="3" max="3" width="19.140625" customWidth="1"/>
    <col min="5" max="5" width="17" customWidth="1"/>
  </cols>
  <sheetData>
    <row r="1" spans="1:7" ht="28.5" x14ac:dyDescent="0.45">
      <c r="A1" s="1" t="s">
        <v>0</v>
      </c>
      <c r="B1" s="1"/>
      <c r="C1" s="1"/>
      <c r="D1" s="1"/>
      <c r="E1" s="1"/>
      <c r="F1" s="1"/>
      <c r="G1" s="1"/>
    </row>
    <row r="2" spans="1:7" ht="28.5" x14ac:dyDescent="0.45">
      <c r="A2" s="1" t="s">
        <v>1</v>
      </c>
      <c r="B2" s="1"/>
      <c r="C2" s="1"/>
      <c r="D2" s="1"/>
      <c r="E2" s="1"/>
      <c r="F2" s="1"/>
      <c r="G2" s="1"/>
    </row>
    <row r="3" spans="1:7" ht="21" x14ac:dyDescent="0.35">
      <c r="A3" s="2" t="s">
        <v>2</v>
      </c>
      <c r="B3" s="2"/>
      <c r="C3" s="2"/>
      <c r="D3" s="2"/>
      <c r="E3" s="2"/>
      <c r="F3" s="2"/>
      <c r="G3" s="2"/>
    </row>
    <row r="4" spans="1:7" ht="21" x14ac:dyDescent="0.35">
      <c r="A4" s="2" t="s">
        <v>3</v>
      </c>
      <c r="B4" s="2"/>
      <c r="C4" s="2"/>
      <c r="D4" s="2"/>
      <c r="E4" s="2"/>
      <c r="F4" s="2"/>
      <c r="G4" s="2"/>
    </row>
    <row r="5" spans="1:7" ht="15.75" x14ac:dyDescent="0.25">
      <c r="A5" s="3"/>
      <c r="B5" s="3"/>
      <c r="C5" s="3"/>
      <c r="D5" s="3"/>
      <c r="E5" s="4"/>
      <c r="F5" s="4"/>
      <c r="G5" s="4"/>
    </row>
    <row r="6" spans="1:7" ht="15.75" x14ac:dyDescent="0.25">
      <c r="A6" s="3"/>
      <c r="B6" s="3"/>
      <c r="C6" s="3"/>
      <c r="D6" s="3"/>
      <c r="E6" s="4"/>
      <c r="F6" s="4"/>
      <c r="G6" s="4"/>
    </row>
    <row r="7" spans="1:7" ht="15.75" x14ac:dyDescent="0.25">
      <c r="A7" s="3"/>
      <c r="B7" s="3"/>
      <c r="C7" s="3"/>
      <c r="D7" s="3"/>
      <c r="E7" s="4"/>
      <c r="F7" s="4"/>
      <c r="G7" s="4"/>
    </row>
    <row r="8" spans="1:7" ht="15.75" x14ac:dyDescent="0.25">
      <c r="A8" s="5" t="s">
        <v>4</v>
      </c>
      <c r="B8" s="6">
        <v>2021</v>
      </c>
      <c r="C8" s="6">
        <v>2020</v>
      </c>
      <c r="D8" s="7"/>
      <c r="E8" s="8" t="s">
        <v>5</v>
      </c>
      <c r="F8" s="9"/>
      <c r="G8" s="8" t="s">
        <v>6</v>
      </c>
    </row>
    <row r="9" spans="1:7" ht="15.75" x14ac:dyDescent="0.25">
      <c r="A9" s="5" t="s">
        <v>7</v>
      </c>
      <c r="B9" s="3"/>
      <c r="C9" s="3"/>
      <c r="D9" s="3"/>
      <c r="E9" s="4"/>
      <c r="F9" s="4"/>
      <c r="G9" s="4"/>
    </row>
    <row r="10" spans="1:7" ht="31.5" x14ac:dyDescent="0.25">
      <c r="A10" s="10" t="s">
        <v>8</v>
      </c>
      <c r="B10" s="11">
        <v>56963149.200000003</v>
      </c>
      <c r="C10" s="11">
        <v>51878992.219999999</v>
      </c>
      <c r="D10" s="11"/>
      <c r="E10" s="12">
        <f>+B10-C10</f>
        <v>5084156.9800000042</v>
      </c>
      <c r="F10" s="12"/>
      <c r="G10" s="13">
        <f>+E10/B10</f>
        <v>8.9253439309496668E-2</v>
      </c>
    </row>
    <row r="11" spans="1:7" ht="31.5" x14ac:dyDescent="0.25">
      <c r="A11" s="10" t="s">
        <v>9</v>
      </c>
      <c r="B11" s="11">
        <v>106119008.45999999</v>
      </c>
      <c r="C11" s="11">
        <v>133771255.39</v>
      </c>
      <c r="D11" s="11"/>
      <c r="E11" s="12">
        <f t="shared" ref="E11:E13" si="0">+B11-C11</f>
        <v>-27652246.930000007</v>
      </c>
      <c r="F11" s="12"/>
      <c r="G11" s="13">
        <f t="shared" ref="G11:G14" si="1">+E11/B11</f>
        <v>-0.26057769791943652</v>
      </c>
    </row>
    <row r="12" spans="1:7" ht="15.75" x14ac:dyDescent="0.25">
      <c r="A12" s="10" t="s">
        <v>10</v>
      </c>
      <c r="B12" s="11">
        <v>9569369.9800000004</v>
      </c>
      <c r="C12" s="11">
        <v>4542428.29</v>
      </c>
      <c r="D12" s="11"/>
      <c r="E12" s="12">
        <f t="shared" si="0"/>
        <v>5026941.6900000004</v>
      </c>
      <c r="F12" s="12"/>
      <c r="G12" s="13">
        <f t="shared" si="1"/>
        <v>0.52531584634164186</v>
      </c>
    </row>
    <row r="13" spans="1:7" ht="15.75" x14ac:dyDescent="0.25">
      <c r="A13" s="10" t="s">
        <v>11</v>
      </c>
      <c r="B13" s="11">
        <v>1452915.45</v>
      </c>
      <c r="C13" s="11">
        <f>1631003.12+318600</f>
        <v>1949603.12</v>
      </c>
      <c r="D13" s="11"/>
      <c r="E13" s="12">
        <f t="shared" si="0"/>
        <v>-496687.67000000016</v>
      </c>
      <c r="F13" s="12"/>
      <c r="G13" s="13">
        <f t="shared" si="1"/>
        <v>-0.34185586642361065</v>
      </c>
    </row>
    <row r="14" spans="1:7" ht="16.5" thickBot="1" x14ac:dyDescent="0.3">
      <c r="A14" s="14" t="s">
        <v>12</v>
      </c>
      <c r="B14" s="15">
        <f>SUM(B10:B13)</f>
        <v>174104443.08999997</v>
      </c>
      <c r="C14" s="15">
        <f>SUM(C10:C13)</f>
        <v>192142279.02000001</v>
      </c>
      <c r="D14" s="16"/>
      <c r="E14" s="15">
        <f>SUM(E10:E13)</f>
        <v>-18037835.930000003</v>
      </c>
      <c r="F14" s="12"/>
      <c r="G14" s="17">
        <f t="shared" si="1"/>
        <v>-0.10360353595729713</v>
      </c>
    </row>
    <row r="15" spans="1:7" ht="16.5" thickTop="1" x14ac:dyDescent="0.25">
      <c r="A15" s="14" t="s">
        <v>13</v>
      </c>
      <c r="B15" s="18"/>
      <c r="C15" s="18"/>
      <c r="D15" s="18"/>
      <c r="E15" s="12"/>
      <c r="F15" s="12"/>
      <c r="G15" s="19"/>
    </row>
    <row r="16" spans="1:7" ht="15.75" x14ac:dyDescent="0.25">
      <c r="A16" s="14" t="s">
        <v>14</v>
      </c>
      <c r="B16" s="20"/>
      <c r="C16" s="20"/>
      <c r="D16" s="20"/>
      <c r="E16" s="12"/>
      <c r="F16" s="12"/>
      <c r="G16" s="19"/>
    </row>
    <row r="17" spans="1:7" ht="31.5" x14ac:dyDescent="0.25">
      <c r="A17" s="10" t="s">
        <v>15</v>
      </c>
      <c r="B17" s="11">
        <v>823444719.27999997</v>
      </c>
      <c r="C17" s="11">
        <v>827376859.20000005</v>
      </c>
      <c r="D17" s="11"/>
      <c r="E17" s="12">
        <f t="shared" ref="E17:E19" si="2">+B17-C17</f>
        <v>-3932139.9200000763</v>
      </c>
      <c r="F17" s="12"/>
      <c r="G17" s="13">
        <f t="shared" ref="G17:G18" si="3">+E17/B17</f>
        <v>-4.7752324205057066E-3</v>
      </c>
    </row>
    <row r="18" spans="1:7" ht="31.5" x14ac:dyDescent="0.25">
      <c r="A18" s="10" t="s">
        <v>16</v>
      </c>
      <c r="B18" s="11">
        <v>22424616.510000002</v>
      </c>
      <c r="C18" s="11">
        <f>125617425.23-100880131.2</f>
        <v>24737294.030000001</v>
      </c>
      <c r="D18" s="11"/>
      <c r="E18" s="12">
        <f t="shared" si="2"/>
        <v>-2312677.5199999996</v>
      </c>
      <c r="F18" s="12"/>
      <c r="G18" s="13">
        <f t="shared" si="3"/>
        <v>-0.10313119597691614</v>
      </c>
    </row>
    <row r="19" spans="1:7" ht="15.75" x14ac:dyDescent="0.25">
      <c r="A19" s="10" t="s">
        <v>17</v>
      </c>
      <c r="B19" s="11">
        <v>0</v>
      </c>
      <c r="C19" s="11">
        <v>0</v>
      </c>
      <c r="D19" s="11"/>
      <c r="E19" s="12">
        <f t="shared" si="2"/>
        <v>0</v>
      </c>
      <c r="F19" s="12"/>
      <c r="G19" s="13">
        <v>0</v>
      </c>
    </row>
    <row r="20" spans="1:7" ht="15.75" x14ac:dyDescent="0.25">
      <c r="A20" s="14" t="s">
        <v>18</v>
      </c>
      <c r="B20" s="21">
        <f>SUM(B17:B19)</f>
        <v>845869335.78999996</v>
      </c>
      <c r="C20" s="21">
        <f>SUM(C17:C19)</f>
        <v>852114153.23000002</v>
      </c>
      <c r="D20" s="21"/>
      <c r="E20" s="22">
        <f>SUM(E17:E19)</f>
        <v>-6244817.4400000758</v>
      </c>
      <c r="F20" s="12"/>
      <c r="G20" s="19"/>
    </row>
    <row r="21" spans="1:7" ht="16.5" thickBot="1" x14ac:dyDescent="0.3">
      <c r="A21" s="14" t="s">
        <v>19</v>
      </c>
      <c r="B21" s="23">
        <f>+B14+B20</f>
        <v>1019973778.8799999</v>
      </c>
      <c r="C21" s="23">
        <f>+C14+C20</f>
        <v>1044256432.25</v>
      </c>
      <c r="D21" s="24"/>
      <c r="E21" s="25">
        <f>+E14+E20</f>
        <v>-24282653.370000079</v>
      </c>
      <c r="F21" s="12"/>
      <c r="G21" s="17">
        <f t="shared" ref="G21" si="4">+E21/B21</f>
        <v>-2.3807134921315403E-2</v>
      </c>
    </row>
    <row r="22" spans="1:7" ht="16.5" thickTop="1" x14ac:dyDescent="0.25">
      <c r="A22" s="14"/>
      <c r="B22" s="18"/>
      <c r="C22" s="18"/>
      <c r="D22" s="18"/>
      <c r="E22" s="12"/>
      <c r="F22" s="12"/>
      <c r="G22" s="19"/>
    </row>
    <row r="23" spans="1:7" ht="15.75" x14ac:dyDescent="0.25">
      <c r="A23" s="14" t="s">
        <v>20</v>
      </c>
      <c r="B23" s="20"/>
      <c r="C23" s="20"/>
      <c r="D23" s="20"/>
      <c r="E23" s="12"/>
      <c r="F23" s="12"/>
      <c r="G23" s="19"/>
    </row>
    <row r="24" spans="1:7" ht="15.75" x14ac:dyDescent="0.25">
      <c r="A24" s="26" t="s">
        <v>21</v>
      </c>
      <c r="B24" s="11"/>
      <c r="C24" s="11"/>
      <c r="D24" s="11"/>
      <c r="E24" s="12"/>
      <c r="F24" s="12"/>
      <c r="G24" s="19"/>
    </row>
    <row r="25" spans="1:7" ht="15.75" x14ac:dyDescent="0.25">
      <c r="A25" s="10" t="s">
        <v>22</v>
      </c>
      <c r="B25" s="11">
        <v>0</v>
      </c>
      <c r="C25" s="11">
        <v>0</v>
      </c>
      <c r="D25" s="11"/>
      <c r="E25" s="12">
        <f t="shared" ref="E25:E28" si="5">+B25-C25</f>
        <v>0</v>
      </c>
      <c r="F25" s="12"/>
      <c r="G25" s="13">
        <v>0</v>
      </c>
    </row>
    <row r="26" spans="1:7" ht="31.5" x14ac:dyDescent="0.25">
      <c r="A26" s="10" t="s">
        <v>23</v>
      </c>
      <c r="B26" s="11">
        <v>2282402</v>
      </c>
      <c r="C26" s="11">
        <v>7531340.4500000002</v>
      </c>
      <c r="D26" s="11"/>
      <c r="E26" s="12">
        <f t="shared" si="5"/>
        <v>-5248938.45</v>
      </c>
      <c r="F26" s="12"/>
      <c r="G26" s="13">
        <f t="shared" ref="G26:G29" si="6">+E26/B26</f>
        <v>-2.299743187221182</v>
      </c>
    </row>
    <row r="27" spans="1:7" ht="31.5" x14ac:dyDescent="0.25">
      <c r="A27" s="10" t="s">
        <v>24</v>
      </c>
      <c r="B27" s="11">
        <v>451657.69</v>
      </c>
      <c r="C27" s="11">
        <v>25567763.82</v>
      </c>
      <c r="D27" s="11"/>
      <c r="E27" s="12">
        <f t="shared" si="5"/>
        <v>-25116106.129999999</v>
      </c>
      <c r="F27" s="12"/>
      <c r="G27" s="13">
        <f t="shared" si="6"/>
        <v>-55.608720245635581</v>
      </c>
    </row>
    <row r="28" spans="1:7" ht="31.5" x14ac:dyDescent="0.25">
      <c r="A28" s="10" t="s">
        <v>25</v>
      </c>
      <c r="B28" s="11">
        <v>282449.14</v>
      </c>
      <c r="C28" s="11">
        <f>25000+507600</f>
        <v>532600</v>
      </c>
      <c r="D28" s="11"/>
      <c r="E28" s="12">
        <f t="shared" si="5"/>
        <v>-250150.86</v>
      </c>
      <c r="F28" s="12"/>
      <c r="G28" s="13">
        <f t="shared" si="6"/>
        <v>-0.88564921812118091</v>
      </c>
    </row>
    <row r="29" spans="1:7" ht="16.5" thickBot="1" x14ac:dyDescent="0.3">
      <c r="A29" s="14" t="s">
        <v>26</v>
      </c>
      <c r="B29" s="15">
        <f>SUM(B25:B28)</f>
        <v>3016508.83</v>
      </c>
      <c r="C29" s="15">
        <f>SUM(C25:C28)</f>
        <v>33631704.269999996</v>
      </c>
      <c r="D29" s="16"/>
      <c r="E29" s="27">
        <f>SUM(E25:E28)</f>
        <v>-30615195.439999998</v>
      </c>
      <c r="F29" s="28"/>
      <c r="G29" s="17">
        <f t="shared" si="6"/>
        <v>-10.149214593878712</v>
      </c>
    </row>
    <row r="30" spans="1:7" ht="16.5" thickTop="1" x14ac:dyDescent="0.25">
      <c r="A30" s="14"/>
      <c r="B30" s="16"/>
      <c r="C30" s="16"/>
      <c r="D30" s="16"/>
      <c r="E30" s="28"/>
      <c r="F30" s="28"/>
      <c r="G30" s="19"/>
    </row>
    <row r="31" spans="1:7" ht="15.75" x14ac:dyDescent="0.25">
      <c r="A31" s="14" t="s">
        <v>27</v>
      </c>
      <c r="B31" s="20"/>
      <c r="C31" s="20"/>
      <c r="D31" s="20"/>
      <c r="E31" s="12"/>
      <c r="F31" s="12"/>
      <c r="G31" s="19"/>
    </row>
    <row r="32" spans="1:7" ht="31.5" x14ac:dyDescent="0.25">
      <c r="A32" s="10" t="s">
        <v>28</v>
      </c>
      <c r="B32" s="11">
        <v>963449.56</v>
      </c>
      <c r="C32" s="11">
        <v>4483273.83</v>
      </c>
      <c r="D32" s="11"/>
      <c r="E32" s="12">
        <f t="shared" ref="E32:E33" si="7">+B32-C32</f>
        <v>-3519824.27</v>
      </c>
      <c r="F32" s="12"/>
      <c r="G32" s="13">
        <f t="shared" ref="G32:G35" si="8">+E32/B32</f>
        <v>-3.6533560407666799</v>
      </c>
    </row>
    <row r="33" spans="1:7" ht="31.5" x14ac:dyDescent="0.25">
      <c r="A33" s="10" t="s">
        <v>29</v>
      </c>
      <c r="B33" s="11">
        <v>50408698.149999999</v>
      </c>
      <c r="C33" s="11">
        <v>49616839.850000001</v>
      </c>
      <c r="D33" s="11"/>
      <c r="E33" s="12">
        <f t="shared" si="7"/>
        <v>791858.29999999702</v>
      </c>
      <c r="F33" s="12"/>
      <c r="G33" s="13">
        <f t="shared" si="8"/>
        <v>1.5708763151226057E-2</v>
      </c>
    </row>
    <row r="34" spans="1:7" ht="15.75" x14ac:dyDescent="0.25">
      <c r="A34" s="14" t="s">
        <v>30</v>
      </c>
      <c r="B34" s="21">
        <f>SUM(B32:B33)</f>
        <v>51372147.710000001</v>
      </c>
      <c r="C34" s="21">
        <f>SUM(C32:C33)</f>
        <v>54100113.68</v>
      </c>
      <c r="D34" s="21"/>
      <c r="E34" s="21">
        <f>SUM(E32:E33)</f>
        <v>-2727965.970000003</v>
      </c>
      <c r="F34" s="12"/>
      <c r="G34" s="29">
        <f t="shared" si="8"/>
        <v>-5.3102042480287083E-2</v>
      </c>
    </row>
    <row r="35" spans="1:7" ht="16.5" thickBot="1" x14ac:dyDescent="0.3">
      <c r="A35" s="14" t="s">
        <v>31</v>
      </c>
      <c r="B35" s="23">
        <f>+B29+B34</f>
        <v>54388656.539999999</v>
      </c>
      <c r="C35" s="23">
        <f>+C29+C34</f>
        <v>87731817.949999988</v>
      </c>
      <c r="D35" s="24"/>
      <c r="E35" s="23">
        <f>+E29+E34</f>
        <v>-33343161.41</v>
      </c>
      <c r="F35" s="12"/>
      <c r="G35" s="17">
        <f t="shared" si="8"/>
        <v>-0.6130535948332877</v>
      </c>
    </row>
    <row r="36" spans="1:7" ht="16.5" thickTop="1" x14ac:dyDescent="0.25">
      <c r="A36" s="14"/>
      <c r="B36" s="18"/>
      <c r="C36" s="18"/>
      <c r="D36" s="18"/>
      <c r="E36" s="12"/>
      <c r="F36" s="12"/>
      <c r="G36" s="19"/>
    </row>
    <row r="37" spans="1:7" ht="15.75" x14ac:dyDescent="0.25">
      <c r="A37" s="14" t="s">
        <v>32</v>
      </c>
      <c r="B37" s="20"/>
      <c r="C37" s="20"/>
      <c r="D37" s="20"/>
      <c r="E37" s="12"/>
      <c r="F37" s="12"/>
      <c r="G37" s="19"/>
    </row>
    <row r="38" spans="1:7" ht="15.75" x14ac:dyDescent="0.25">
      <c r="A38" s="10" t="s">
        <v>33</v>
      </c>
      <c r="B38" s="11">
        <f>+B21-B35</f>
        <v>965585122.33999991</v>
      </c>
      <c r="C38" s="11">
        <f>+C21-C35</f>
        <v>956524614.29999995</v>
      </c>
      <c r="D38" s="11"/>
      <c r="E38" s="12">
        <f t="shared" ref="E38:E39" si="9">+B38-C38</f>
        <v>9060508.0399999619</v>
      </c>
      <c r="F38" s="12"/>
      <c r="G38" s="13">
        <f t="shared" ref="G38" si="10">+E38/B38</f>
        <v>9.3834379076209434E-3</v>
      </c>
    </row>
    <row r="39" spans="1:7" ht="15.75" x14ac:dyDescent="0.25">
      <c r="A39" s="10" t="s">
        <v>34</v>
      </c>
      <c r="B39" s="11">
        <v>0</v>
      </c>
      <c r="C39" s="11">
        <v>0</v>
      </c>
      <c r="D39" s="11"/>
      <c r="E39" s="12">
        <f t="shared" si="9"/>
        <v>0</v>
      </c>
      <c r="F39" s="12"/>
      <c r="G39" s="13">
        <v>0</v>
      </c>
    </row>
    <row r="40" spans="1:7" ht="16.5" thickBot="1" x14ac:dyDescent="0.3">
      <c r="A40" s="14" t="s">
        <v>35</v>
      </c>
      <c r="B40" s="15">
        <f>SUM(B38:B39)</f>
        <v>965585122.33999991</v>
      </c>
      <c r="C40" s="15">
        <f>SUM(C38:C39)</f>
        <v>956524614.29999995</v>
      </c>
      <c r="D40" s="16"/>
      <c r="E40" s="15">
        <f>SUM(E38:E39)</f>
        <v>9060508.0399999619</v>
      </c>
      <c r="F40" s="12"/>
      <c r="G40" s="17">
        <f t="shared" ref="G40" si="11">+E40/B40</f>
        <v>9.3834379076209434E-3</v>
      </c>
    </row>
    <row r="41" spans="1:7" ht="16.5" thickTop="1" x14ac:dyDescent="0.25">
      <c r="A41" s="30"/>
      <c r="B41" s="31"/>
      <c r="C41" s="31"/>
      <c r="D41" s="32"/>
      <c r="E41" s="12"/>
      <c r="F41" s="12"/>
      <c r="G41" s="19"/>
    </row>
    <row r="42" spans="1:7" ht="15.75" x14ac:dyDescent="0.25">
      <c r="A42" s="30"/>
      <c r="B42" s="31"/>
      <c r="C42" s="31"/>
      <c r="D42" s="32"/>
      <c r="E42" s="12"/>
      <c r="F42" s="12"/>
      <c r="G42" s="19"/>
    </row>
    <row r="43" spans="1:7" ht="30.75" x14ac:dyDescent="0.25">
      <c r="A43" s="33" t="s">
        <v>36</v>
      </c>
      <c r="B43" s="31"/>
      <c r="C43" s="31"/>
      <c r="D43" s="32"/>
      <c r="E43" s="12"/>
      <c r="F43" s="12"/>
      <c r="G43" s="19"/>
    </row>
    <row r="44" spans="1:7" ht="16.5" thickBot="1" x14ac:dyDescent="0.3">
      <c r="A44" s="3"/>
      <c r="B44" s="15">
        <f>+B35+B40</f>
        <v>1019973778.8799999</v>
      </c>
      <c r="C44" s="15">
        <f>+C35+C40</f>
        <v>1044256432.25</v>
      </c>
      <c r="D44" s="16"/>
      <c r="E44" s="12"/>
      <c r="F44" s="12"/>
      <c r="G44" s="17">
        <f t="shared" ref="G44" si="12">+E44/B44</f>
        <v>0</v>
      </c>
    </row>
    <row r="45" spans="1:7" ht="16.5" thickTop="1" x14ac:dyDescent="0.25">
      <c r="A45" s="3"/>
      <c r="B45" s="16"/>
      <c r="C45" s="16"/>
      <c r="D45" s="16"/>
      <c r="E45" s="12"/>
      <c r="F45" s="12"/>
      <c r="G45" s="34"/>
    </row>
    <row r="46" spans="1:7" ht="15.75" x14ac:dyDescent="0.25">
      <c r="A46" s="3"/>
      <c r="B46" s="3"/>
      <c r="C46" s="3"/>
      <c r="D46" s="3"/>
      <c r="E46" s="4"/>
      <c r="F46" s="4"/>
      <c r="G46" s="4"/>
    </row>
    <row r="47" spans="1:7" ht="15.75" x14ac:dyDescent="0.25">
      <c r="A47" s="3"/>
      <c r="B47" s="3"/>
      <c r="C47" s="3"/>
      <c r="D47" s="3"/>
      <c r="E47" s="3"/>
      <c r="F47" s="4"/>
      <c r="G47" s="4"/>
    </row>
    <row r="48" spans="1:7" ht="15.75" x14ac:dyDescent="0.25">
      <c r="A48" s="35" t="s">
        <v>37</v>
      </c>
      <c r="B48" s="3"/>
      <c r="C48" s="3"/>
      <c r="D48" s="3"/>
      <c r="E48" s="35" t="s">
        <v>38</v>
      </c>
      <c r="F48" s="4"/>
      <c r="G48" s="4"/>
    </row>
    <row r="49" spans="1:7" ht="15.75" x14ac:dyDescent="0.25">
      <c r="A49" s="3" t="s">
        <v>39</v>
      </c>
      <c r="B49" s="3"/>
      <c r="C49" s="3"/>
      <c r="D49" s="3"/>
      <c r="E49" s="3" t="s">
        <v>40</v>
      </c>
      <c r="F49" s="4"/>
      <c r="G49" s="4"/>
    </row>
    <row r="50" spans="1:7" ht="15.75" x14ac:dyDescent="0.25">
      <c r="A50" s="3" t="s">
        <v>41</v>
      </c>
      <c r="B50" s="3"/>
      <c r="C50" s="3"/>
      <c r="D50" s="3"/>
      <c r="E50" s="3" t="s">
        <v>42</v>
      </c>
      <c r="F50" s="4"/>
      <c r="G50" s="4"/>
    </row>
    <row r="51" spans="1:7" ht="15.75" x14ac:dyDescent="0.25">
      <c r="A51" s="3"/>
      <c r="B51" s="3"/>
      <c r="C51" s="3"/>
      <c r="D51" s="3"/>
      <c r="E51" s="3"/>
      <c r="F51" s="4"/>
      <c r="G51" s="4"/>
    </row>
    <row r="52" spans="1:7" ht="15.75" x14ac:dyDescent="0.25">
      <c r="A52" s="3"/>
      <c r="B52" s="3"/>
      <c r="C52" s="3"/>
      <c r="D52" s="3"/>
      <c r="E52" s="4"/>
      <c r="F52" s="4"/>
      <c r="G52" s="4"/>
    </row>
    <row r="53" spans="1:7" ht="15.75" x14ac:dyDescent="0.25">
      <c r="A53" s="3"/>
      <c r="B53" s="3"/>
      <c r="C53" s="3"/>
      <c r="D53" s="3"/>
      <c r="E53" s="4"/>
      <c r="F53" s="4"/>
      <c r="G53" s="4"/>
    </row>
  </sheetData>
  <mergeCells count="6">
    <mergeCell ref="A1:G1"/>
    <mergeCell ref="A2:G2"/>
    <mergeCell ref="A3:G3"/>
    <mergeCell ref="A4:G4"/>
    <mergeCell ref="B41:B43"/>
    <mergeCell ref="C41:C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PROPIEDAD DE</dc:creator>
  <cp:lastModifiedBy>PROPIEDAD DE</cp:lastModifiedBy>
  <dcterms:created xsi:type="dcterms:W3CDTF">2022-01-16T01:01:42Z</dcterms:created>
  <dcterms:modified xsi:type="dcterms:W3CDTF">2022-01-16T01:05:11Z</dcterms:modified>
</cp:coreProperties>
</file>