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-120" yWindow="-120" windowWidth="29040" windowHeight="15840" tabRatio="904" firstSheet="1" activeTab="1"/>
  </bookViews>
  <sheets>
    <sheet name="Datos Generales" sheetId="19" state="hidden" r:id="rId1"/>
    <sheet name="BALANCE GENERAL" sheetId="38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38" l="1"/>
  <c r="C35" i="38"/>
  <c r="B34" i="38"/>
  <c r="E34" i="38" s="1"/>
  <c r="G34" i="38" s="1"/>
  <c r="B33" i="38"/>
  <c r="E33" i="38" s="1"/>
  <c r="C30" i="38"/>
  <c r="B29" i="38"/>
  <c r="E29" i="38" s="1"/>
  <c r="G29" i="38" s="1"/>
  <c r="B28" i="38"/>
  <c r="E28" i="38" s="1"/>
  <c r="G28" i="38" s="1"/>
  <c r="B27" i="38"/>
  <c r="E26" i="38"/>
  <c r="C21" i="38"/>
  <c r="E20" i="38"/>
  <c r="B19" i="38"/>
  <c r="B21" i="38" s="1"/>
  <c r="E18" i="38"/>
  <c r="G18" i="38" s="1"/>
  <c r="C15" i="38"/>
  <c r="B15" i="38"/>
  <c r="E14" i="38"/>
  <c r="G14" i="38" s="1"/>
  <c r="G13" i="38"/>
  <c r="E13" i="38"/>
  <c r="E12" i="38"/>
  <c r="E11" i="38"/>
  <c r="G11" i="38" s="1"/>
  <c r="B35" i="38" l="1"/>
  <c r="B30" i="38"/>
  <c r="B36" i="38" s="1"/>
  <c r="C36" i="38"/>
  <c r="E15" i="38"/>
  <c r="B22" i="38"/>
  <c r="C22" i="38"/>
  <c r="G15" i="38"/>
  <c r="C39" i="38"/>
  <c r="C41" i="38" s="1"/>
  <c r="C45" i="38" s="1"/>
  <c r="G33" i="38"/>
  <c r="E35" i="38"/>
  <c r="G35" i="38" s="1"/>
  <c r="G12" i="38"/>
  <c r="E19" i="38"/>
  <c r="G19" i="38" s="1"/>
  <c r="E27" i="38"/>
  <c r="G27" i="38" s="1"/>
  <c r="B39" i="38" l="1"/>
  <c r="B41" i="38" s="1"/>
  <c r="B45" i="38" s="1"/>
  <c r="G45" i="38" s="1"/>
  <c r="E30" i="38"/>
  <c r="E39" i="38"/>
  <c r="E21" i="38"/>
  <c r="E22" i="38" s="1"/>
  <c r="G22" i="38" s="1"/>
  <c r="E41" i="38" l="1"/>
  <c r="G41" i="38" s="1"/>
  <c r="G39" i="38"/>
  <c r="G30" i="38"/>
  <c r="E36" i="38"/>
  <c r="G36" i="38" s="1"/>
</calcChain>
</file>

<file path=xl/sharedStrings.xml><?xml version="1.0" encoding="utf-8"?>
<sst xmlns="http://schemas.openxmlformats.org/spreadsheetml/2006/main" count="58" uniqueCount="56">
  <si>
    <t>Institución</t>
  </si>
  <si>
    <t>UE</t>
  </si>
  <si>
    <t>Preparado por</t>
  </si>
  <si>
    <t>Revisado por</t>
  </si>
  <si>
    <t xml:space="preserve">  Capítulo </t>
  </si>
  <si>
    <t>Fecha</t>
  </si>
  <si>
    <t xml:space="preserve">Sub-Capítulo </t>
  </si>
  <si>
    <t xml:space="preserve">DAF </t>
  </si>
  <si>
    <t>Para llenar datos principales, en el caso que tenga variación en nombres y cargos, favor actualizar en el lugar correspondiente</t>
  </si>
  <si>
    <t>Los datos imputados en estas celdas, llenaran todos los formularios que requieran de esas informaciones.</t>
  </si>
  <si>
    <t>AL</t>
  </si>
  <si>
    <t>Capital</t>
  </si>
  <si>
    <t>Puesto que ocupa</t>
  </si>
  <si>
    <t>Autorizado por</t>
  </si>
  <si>
    <t>Direccion Nacional de Bienes Nacionales</t>
  </si>
  <si>
    <t>Balance General</t>
  </si>
  <si>
    <t>Al 30 de Junio 2022 y 31 de Diciembre de 2021</t>
  </si>
  <si>
    <t>Valores En RD$</t>
  </si>
  <si>
    <t>Activos</t>
  </si>
  <si>
    <t>Variacion Absoluta</t>
  </si>
  <si>
    <t>Variacion Relativa</t>
  </si>
  <si>
    <t>Activos corrientes</t>
  </si>
  <si>
    <t>Efectivo y equivalente de efectivo (Notas 8)</t>
  </si>
  <si>
    <t>Porcion corriente Cuenta por cobrar a corto plazo (Notas 9)</t>
  </si>
  <si>
    <t>Inventarios (Nota 10)</t>
  </si>
  <si>
    <t>Pagos anticipados (Nota 11)</t>
  </si>
  <si>
    <t>Total activos corrientes</t>
  </si>
  <si>
    <t xml:space="preserve">n </t>
  </si>
  <si>
    <t>Activos no corrientes</t>
  </si>
  <si>
    <t>Cuentas por cobrar a largo plazo (Notas 9)</t>
  </si>
  <si>
    <t>Propiedad, planta y equipo neto (Nota 12)</t>
  </si>
  <si>
    <t>Activos intangibles</t>
  </si>
  <si>
    <t>Total activos no corrientes</t>
  </si>
  <si>
    <t>Total activos</t>
  </si>
  <si>
    <t>Pasivos</t>
  </si>
  <si>
    <t>Pasivos corrientes (NOTA 13)</t>
  </si>
  <si>
    <t>Sobregiro bancario</t>
  </si>
  <si>
    <t>Cuentas por pagar a corto plazo (Nota 13,1)</t>
  </si>
  <si>
    <t>Retenciones y acumulaciones por pagar (Nota 13,2)</t>
  </si>
  <si>
    <t>Otros pasivos corrientes (Nota 13,3)</t>
  </si>
  <si>
    <t>Total pasivos corrientes</t>
  </si>
  <si>
    <t>Pasivos no corrientes (NOTA 14)</t>
  </si>
  <si>
    <t>Cuentas por pagar a largo plazo (Nota 14,1)</t>
  </si>
  <si>
    <t>Otros pasivos no corrientes (Nota 14,2)</t>
  </si>
  <si>
    <t>Total pasivos no corrientes</t>
  </si>
  <si>
    <t>Total pasivos</t>
  </si>
  <si>
    <t xml:space="preserve">Activos Netos/Patrimonio </t>
  </si>
  <si>
    <t>Reservas</t>
  </si>
  <si>
    <t>Total activos netos/patrimonio</t>
  </si>
  <si>
    <r>
      <t xml:space="preserve">10 </t>
    </r>
    <r>
      <rPr>
        <b/>
        <sz val="12"/>
        <color rgb="FFFFFFFF"/>
        <rFont val="Tahoma"/>
        <family val="2"/>
      </rPr>
      <t>Dirección General de Contabilidad Gubernamental</t>
    </r>
  </si>
  <si>
    <t>Preparado por:</t>
  </si>
  <si>
    <t>Revisado por:</t>
  </si>
  <si>
    <t xml:space="preserve">                            Lic. Francisco De Jesus De Leon Grullon</t>
  </si>
  <si>
    <t>Lic. Juan De Dios Duran</t>
  </si>
  <si>
    <t xml:space="preserve">                                             Encargado de contabilidad</t>
  </si>
  <si>
    <t xml:space="preserve">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</si>
</sst>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  <numFmt numFmtId="170" formatCode="ddd\-dd\-mmm\-yy"/>
    <numFmt numFmtId="171" formatCode="ddd\-dd\-mmm\-yyyy"/>
    <numFmt numFmtId="173" formatCode="dd\-mmmm\-yyyy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4"/>
      <color theme="1"/>
      <name val="Calibri"/>
      <family val="2"/>
      <scheme val="minor"/>
    </font>
    <font>
      <b/>
      <u val="double"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b/>
      <sz val="12"/>
      <color rgb="FF000000"/>
      <name val="Century"/>
      <family val="1"/>
    </font>
    <font>
      <sz val="12"/>
      <color rgb="FF000000"/>
      <name val="Century"/>
      <family val="1"/>
    </font>
    <font>
      <u/>
      <sz val="12"/>
      <color rgb="FF000000"/>
      <name val="Century"/>
      <family val="1"/>
    </font>
    <font>
      <b/>
      <u val="double"/>
      <sz val="12"/>
      <color rgb="FF000000"/>
      <name val="Century"/>
      <family val="1"/>
    </font>
    <font>
      <u/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2"/>
      <color rgb="FFFFFFFF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3" applyFont="1"/>
    <xf numFmtId="0" fontId="5" fillId="0" borderId="0" xfId="3" applyFont="1"/>
    <xf numFmtId="0" fontId="4" fillId="2" borderId="0" xfId="0" applyFont="1" applyFill="1"/>
    <xf numFmtId="0" fontId="0" fillId="2" borderId="0" xfId="0" applyFill="1"/>
    <xf numFmtId="0" fontId="5" fillId="0" borderId="0" xfId="3" applyFont="1" applyAlignment="1"/>
    <xf numFmtId="0" fontId="5" fillId="0" borderId="0" xfId="3" applyFont="1" applyBorder="1" applyAlignment="1" applyProtection="1">
      <alignment horizontal="right"/>
      <protection locked="0"/>
    </xf>
    <xf numFmtId="0" fontId="7" fillId="2" borderId="1" xfId="0" applyFont="1" applyFill="1" applyBorder="1" applyAlignment="1">
      <alignment horizontal="right"/>
    </xf>
    <xf numFmtId="0" fontId="8" fillId="4" borderId="1" xfId="0" applyFont="1" applyFill="1" applyBorder="1"/>
    <xf numFmtId="170" fontId="7" fillId="8" borderId="1" xfId="0" applyNumberFormat="1" applyFont="1" applyFill="1" applyBorder="1" applyAlignment="1">
      <alignment horizontal="left"/>
    </xf>
    <xf numFmtId="49" fontId="8" fillId="5" borderId="1" xfId="0" applyNumberFormat="1" applyFont="1" applyFill="1" applyBorder="1"/>
    <xf numFmtId="49" fontId="8" fillId="3" borderId="1" xfId="0" applyNumberFormat="1" applyFont="1" applyFill="1" applyBorder="1" applyAlignment="1">
      <alignment horizontal="left"/>
    </xf>
    <xf numFmtId="49" fontId="7" fillId="6" borderId="1" xfId="0" applyNumberFormat="1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left"/>
    </xf>
    <xf numFmtId="173" fontId="7" fillId="9" borderId="1" xfId="0" applyNumberFormat="1" applyFont="1" applyFill="1" applyBorder="1" applyAlignment="1">
      <alignment horizontal="left"/>
    </xf>
    <xf numFmtId="0" fontId="9" fillId="0" borderId="0" xfId="1" applyFont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16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171" fontId="3" fillId="0" borderId="0" xfId="3" applyNumberFormat="1" applyFont="1" applyAlignment="1">
      <alignment horizontal="center"/>
    </xf>
    <xf numFmtId="43" fontId="0" fillId="2" borderId="0" xfId="6" applyFont="1" applyFill="1"/>
    <xf numFmtId="0" fontId="20" fillId="2" borderId="0" xfId="0" applyFont="1" applyFill="1"/>
    <xf numFmtId="0" fontId="21" fillId="2" borderId="0" xfId="0" applyFont="1" applyFill="1" applyAlignment="1">
      <alignment horizontal="left" vertical="center" indent="5"/>
    </xf>
    <xf numFmtId="0" fontId="22" fillId="2" borderId="3" xfId="0" applyFont="1" applyFill="1" applyBorder="1" applyAlignment="1">
      <alignment horizontal="center"/>
    </xf>
    <xf numFmtId="0" fontId="22" fillId="2" borderId="0" xfId="0" applyFont="1" applyFill="1" applyAlignment="1">
      <alignment horizontal="right"/>
    </xf>
    <xf numFmtId="0" fontId="17" fillId="2" borderId="3" xfId="0" applyFont="1" applyFill="1" applyBorder="1" applyAlignment="1">
      <alignment horizontal="center"/>
    </xf>
    <xf numFmtId="0" fontId="17" fillId="2" borderId="0" xfId="0" applyFont="1" applyFill="1"/>
    <xf numFmtId="0" fontId="23" fillId="2" borderId="0" xfId="0" applyFont="1" applyFill="1" applyAlignment="1">
      <alignment horizontal="left" vertical="center" wrapText="1" indent="6"/>
    </xf>
    <xf numFmtId="43" fontId="23" fillId="2" borderId="0" xfId="6" applyFont="1" applyFill="1" applyAlignment="1">
      <alignment horizontal="right" vertical="center" wrapText="1"/>
    </xf>
    <xf numFmtId="10" fontId="0" fillId="2" borderId="0" xfId="22" applyNumberFormat="1" applyFont="1" applyFill="1"/>
    <xf numFmtId="0" fontId="24" fillId="2" borderId="0" xfId="0" applyFont="1" applyFill="1" applyAlignment="1">
      <alignment horizontal="center" wrapText="1"/>
    </xf>
    <xf numFmtId="0" fontId="21" fillId="2" borderId="0" xfId="0" applyFont="1" applyFill="1" applyAlignment="1">
      <alignment horizontal="left" vertical="center" wrapText="1" indent="5"/>
    </xf>
    <xf numFmtId="43" fontId="21" fillId="2" borderId="2" xfId="6" applyFont="1" applyFill="1" applyBorder="1" applyAlignment="1">
      <alignment horizontal="right" vertical="center" wrapText="1"/>
    </xf>
    <xf numFmtId="43" fontId="21" fillId="2" borderId="0" xfId="6" applyFont="1" applyFill="1" applyBorder="1" applyAlignment="1">
      <alignment horizontal="right" vertical="center" wrapText="1"/>
    </xf>
    <xf numFmtId="10" fontId="17" fillId="2" borderId="2" xfId="22" applyNumberFormat="1" applyFont="1" applyFill="1" applyBorder="1"/>
    <xf numFmtId="43" fontId="25" fillId="2" borderId="0" xfId="6" applyFont="1" applyFill="1" applyAlignment="1">
      <alignment horizontal="right" vertical="center" wrapText="1"/>
    </xf>
    <xf numFmtId="10" fontId="0" fillId="2" borderId="0" xfId="6" applyNumberFormat="1" applyFont="1" applyFill="1"/>
    <xf numFmtId="43" fontId="0" fillId="2" borderId="0" xfId="6" applyFont="1" applyFill="1" applyBorder="1"/>
    <xf numFmtId="43" fontId="7" fillId="2" borderId="0" xfId="6" applyFont="1" applyFill="1" applyAlignment="1">
      <alignment vertical="center" wrapText="1"/>
    </xf>
    <xf numFmtId="43" fontId="0" fillId="2" borderId="0" xfId="0" applyNumberFormat="1" applyFill="1"/>
    <xf numFmtId="0" fontId="24" fillId="2" borderId="0" xfId="0" applyFont="1" applyFill="1" applyAlignment="1">
      <alignment horizontal="center"/>
    </xf>
    <xf numFmtId="164" fontId="0" fillId="2" borderId="0" xfId="0" applyNumberFormat="1" applyFill="1"/>
    <xf numFmtId="10" fontId="0" fillId="2" borderId="0" xfId="22" applyNumberFormat="1" applyFont="1" applyFill="1" applyBorder="1"/>
    <xf numFmtId="43" fontId="21" fillId="2" borderId="0" xfId="6" applyFont="1" applyFill="1" applyAlignment="1">
      <alignment horizontal="right" vertical="center" wrapText="1"/>
    </xf>
    <xf numFmtId="43" fontId="21" fillId="2" borderId="0" xfId="6" applyFont="1" applyFill="1" applyAlignment="1">
      <alignment vertical="center" wrapText="1"/>
    </xf>
    <xf numFmtId="43" fontId="26" fillId="2" borderId="2" xfId="6" applyFont="1" applyFill="1" applyBorder="1" applyAlignment="1">
      <alignment horizontal="right" vertical="center" wrapText="1"/>
    </xf>
    <xf numFmtId="43" fontId="26" fillId="2" borderId="0" xfId="6" applyFont="1" applyFill="1" applyBorder="1" applyAlignment="1">
      <alignment horizontal="right" vertical="center" wrapText="1"/>
    </xf>
    <xf numFmtId="43" fontId="26" fillId="2" borderId="2" xfId="6" applyFont="1" applyFill="1" applyBorder="1" applyAlignment="1">
      <alignment vertical="center" wrapText="1"/>
    </xf>
    <xf numFmtId="164" fontId="22" fillId="2" borderId="0" xfId="0" applyNumberFormat="1" applyFont="1" applyFill="1"/>
    <xf numFmtId="43" fontId="22" fillId="2" borderId="0" xfId="6" applyFont="1" applyFill="1" applyBorder="1"/>
    <xf numFmtId="10" fontId="17" fillId="2" borderId="0" xfId="22" applyNumberFormat="1" applyFont="1" applyFill="1" applyBorder="1"/>
    <xf numFmtId="0" fontId="21" fillId="2" borderId="0" xfId="0" applyFont="1" applyFill="1" applyAlignment="1">
      <alignment horizontal="left" vertical="center" wrapText="1" indent="6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43" fontId="21" fillId="2" borderId="2" xfId="6" applyFont="1" applyFill="1" applyBorder="1" applyAlignment="1">
      <alignment vertical="center" wrapText="1"/>
    </xf>
    <xf numFmtId="43" fontId="31" fillId="2" borderId="0" xfId="6" applyFont="1" applyFill="1"/>
    <xf numFmtId="10" fontId="17" fillId="2" borderId="0" xfId="22" applyNumberFormat="1" applyFont="1" applyFill="1"/>
    <xf numFmtId="0" fontId="7" fillId="2" borderId="0" xfId="0" applyFont="1" applyFill="1" applyAlignment="1">
      <alignment vertical="center" wrapText="1"/>
    </xf>
    <xf numFmtId="43" fontId="8" fillId="2" borderId="0" xfId="6" applyFont="1" applyFill="1" applyAlignment="1">
      <alignment vertical="center" wrapText="1"/>
    </xf>
    <xf numFmtId="0" fontId="32" fillId="2" borderId="0" xfId="0" applyFont="1" applyFill="1" applyAlignment="1">
      <alignment vertical="center" wrapText="1"/>
    </xf>
    <xf numFmtId="0" fontId="22" fillId="2" borderId="0" xfId="0" applyFont="1" applyFill="1" applyAlignment="1">
      <alignment horizontal="center"/>
    </xf>
    <xf numFmtId="0" fontId="27" fillId="0" borderId="0" xfId="0" applyFont="1" applyAlignment="1">
      <alignment horizontal="right" vertical="center"/>
    </xf>
    <xf numFmtId="43" fontId="8" fillId="2" borderId="0" xfId="6" applyFont="1" applyFill="1" applyAlignment="1">
      <alignment vertical="center" wrapText="1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</cellXfs>
  <cellStyles count="23">
    <cellStyle name="Comma 2" xfId="14"/>
    <cellStyle name="Comma 2 2" xfId="21"/>
    <cellStyle name="Millares" xfId="6" builtinId="3"/>
    <cellStyle name="Millares 11 2" xfId="9"/>
    <cellStyle name="Millares 2" xfId="2"/>
    <cellStyle name="Millares 2 2" xfId="4"/>
    <cellStyle name="Millares 2 2 2" xfId="16"/>
    <cellStyle name="Millares 2 3" xfId="12"/>
    <cellStyle name="Millares 3" xfId="13"/>
    <cellStyle name="Millares 4" xfId="17"/>
    <cellStyle name="Moneda 2" xfId="5"/>
    <cellStyle name="Normal" xfId="0" builtinId="0"/>
    <cellStyle name="Normal 13" xfId="19"/>
    <cellStyle name="Normal 2" xfId="1"/>
    <cellStyle name="Normal 2 10" xfId="15"/>
    <cellStyle name="Normal 2 2" xfId="3"/>
    <cellStyle name="Normal 2 2 2" xfId="8"/>
    <cellStyle name="Normal 2 3" xfId="11"/>
    <cellStyle name="Normal 3" xfId="7"/>
    <cellStyle name="Normal 3 2" xfId="10"/>
    <cellStyle name="Normal 4" xfId="20"/>
    <cellStyle name="Normal 8 4" xfId="18"/>
    <cellStyle name="Porcentaje" xfId="22" builtinId="5"/>
  </cellStyles>
  <dxfs count="0"/>
  <tableStyles count="0" defaultTableStyle="TableStyleMedium2" defaultPivotStyle="PivotStyleLight16"/>
  <colors>
    <mruColors>
      <color rgb="FF00FF99"/>
      <color rgb="FFFF9900"/>
      <color rgb="FFD60093"/>
      <color rgb="FF66CCFF"/>
      <color rgb="FF99FF99"/>
      <color rgb="FFFFCCFF"/>
      <color rgb="FFFF99FF"/>
      <color rgb="FF00FFFF"/>
      <color rgb="FFFF505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85725</xdr:rowOff>
    </xdr:from>
    <xdr:to>
      <xdr:col>0</xdr:col>
      <xdr:colOff>2141172</xdr:colOff>
      <xdr:row>4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A85F12-F7C7-4F57-8DA1-18151B891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85725"/>
          <a:ext cx="1550622" cy="1285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deleon\Desktop\EF%20BN%20FCO\Estados%20Financieros%20BN\Informe%20Financiero%202022\1%20ESTADOS%20FINANCIEROS%202022%20COMPARATIVOS%20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-Enero 22"/>
      <sheetName val="BG-Febrero 22"/>
      <sheetName val="BG-Marzo 22"/>
      <sheetName val="BG-Abril 22 "/>
      <sheetName val="BG-mayo 22"/>
      <sheetName val="BG-Junio 22"/>
      <sheetName val="COMPARATIVO"/>
      <sheetName val="ANEXOS DE INGRES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5">
          <cell r="E35">
            <v>1405954.04</v>
          </cell>
        </row>
        <row r="36">
          <cell r="E36">
            <v>357804.58999999997</v>
          </cell>
        </row>
        <row r="42">
          <cell r="E42">
            <v>2973200.72</v>
          </cell>
        </row>
        <row r="43">
          <cell r="E43">
            <v>609712.5</v>
          </cell>
        </row>
        <row r="48">
          <cell r="E48">
            <v>169578.34</v>
          </cell>
        </row>
        <row r="50">
          <cell r="E50">
            <v>25545000</v>
          </cell>
        </row>
        <row r="51">
          <cell r="E51">
            <v>25371094.640000001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workbookViewId="0">
      <selection activeCell="A17" sqref="A17"/>
    </sheetView>
  </sheetViews>
  <sheetFormatPr baseColWidth="10" defaultRowHeight="15" x14ac:dyDescent="0.25"/>
  <cols>
    <col min="1" max="1" width="21.5703125" style="19" customWidth="1"/>
    <col min="2" max="2" width="38.42578125" style="19" customWidth="1"/>
    <col min="3" max="3" width="34.7109375" style="20" customWidth="1"/>
    <col min="4" max="4" width="47" style="19" customWidth="1"/>
    <col min="5" max="16384" width="11.42578125" style="19"/>
  </cols>
  <sheetData>
    <row r="2" spans="1:8" ht="25.5" x14ac:dyDescent="0.35">
      <c r="A2" s="18" t="s">
        <v>8</v>
      </c>
    </row>
    <row r="4" spans="1:8" ht="25.5" x14ac:dyDescent="0.35">
      <c r="A4" s="18" t="s">
        <v>9</v>
      </c>
    </row>
    <row r="5" spans="1:8" s="3" customFormat="1" ht="15.75" x14ac:dyDescent="0.25">
      <c r="A5" s="6"/>
      <c r="C5" s="7"/>
    </row>
    <row r="6" spans="1:8" s="3" customFormat="1" ht="15.75" x14ac:dyDescent="0.25">
      <c r="A6" s="8" t="s">
        <v>0</v>
      </c>
      <c r="B6" s="9"/>
    </row>
    <row r="7" spans="1:8" s="3" customFormat="1" ht="15.75" x14ac:dyDescent="0.25">
      <c r="A7" s="8" t="s">
        <v>4</v>
      </c>
      <c r="B7" s="11"/>
    </row>
    <row r="8" spans="1:8" s="23" customFormat="1" ht="15.75" x14ac:dyDescent="0.25">
      <c r="A8" s="8" t="s">
        <v>6</v>
      </c>
      <c r="B8" s="12"/>
      <c r="C8" s="21"/>
      <c r="D8" s="22"/>
    </row>
    <row r="9" spans="1:8" ht="15.75" x14ac:dyDescent="0.25">
      <c r="A9" s="8" t="s">
        <v>7</v>
      </c>
      <c r="B9" s="13"/>
      <c r="C9" s="21"/>
      <c r="D9" s="23"/>
    </row>
    <row r="10" spans="1:8" ht="15.75" x14ac:dyDescent="0.25">
      <c r="A10" s="8" t="s">
        <v>1</v>
      </c>
      <c r="B10" s="14"/>
      <c r="C10" s="21"/>
      <c r="D10" s="23"/>
    </row>
    <row r="11" spans="1:8" ht="15.75" x14ac:dyDescent="0.25">
      <c r="A11" s="8" t="s">
        <v>5</v>
      </c>
      <c r="B11" s="10">
        <v>44742</v>
      </c>
      <c r="C11" s="21"/>
      <c r="D11" s="23"/>
    </row>
    <row r="12" spans="1:8" ht="15.75" x14ac:dyDescent="0.25">
      <c r="A12" s="17" t="s">
        <v>10</v>
      </c>
      <c r="B12" s="15">
        <v>44742</v>
      </c>
      <c r="C12" s="4"/>
      <c r="D12" s="4"/>
    </row>
    <row r="13" spans="1:8" x14ac:dyDescent="0.25">
      <c r="A13" s="4"/>
      <c r="B13" s="4"/>
      <c r="C13" s="4"/>
      <c r="D13" s="4"/>
    </row>
    <row r="14" spans="1:8" x14ac:dyDescent="0.25">
      <c r="A14" s="1"/>
      <c r="B14" s="4"/>
      <c r="C14" s="4"/>
      <c r="D14" s="4"/>
    </row>
    <row r="15" spans="1:8" x14ac:dyDescent="0.25">
      <c r="A15" s="16"/>
      <c r="B15" s="25" t="s">
        <v>2</v>
      </c>
      <c r="C15" s="25" t="s">
        <v>3</v>
      </c>
      <c r="D15" s="25" t="s">
        <v>13</v>
      </c>
    </row>
    <row r="16" spans="1:8" s="24" customFormat="1" x14ac:dyDescent="0.25">
      <c r="B16" s="26" t="s">
        <v>12</v>
      </c>
      <c r="C16" s="26" t="s">
        <v>12</v>
      </c>
      <c r="D16" s="26" t="s">
        <v>12</v>
      </c>
      <c r="E16" s="19"/>
      <c r="H16" s="19"/>
    </row>
    <row r="17" spans="2:5" x14ac:dyDescent="0.25">
      <c r="B17" s="27">
        <v>44742</v>
      </c>
      <c r="C17" s="27">
        <v>44742</v>
      </c>
      <c r="D17" s="27">
        <v>44742</v>
      </c>
      <c r="E17" s="2"/>
    </row>
    <row r="18" spans="2:5" x14ac:dyDescent="0.25">
      <c r="C18" s="19"/>
    </row>
    <row r="19" spans="2:5" x14ac:dyDescent="0.25">
      <c r="C19" s="19"/>
    </row>
    <row r="20" spans="2:5" x14ac:dyDescent="0.25">
      <c r="C20" s="19"/>
    </row>
    <row r="21" spans="2:5" x14ac:dyDescent="0.25">
      <c r="C21" s="19"/>
    </row>
    <row r="22" spans="2:5" x14ac:dyDescent="0.25">
      <c r="C22" s="19"/>
    </row>
    <row r="23" spans="2:5" x14ac:dyDescent="0.25">
      <c r="C23" s="19"/>
    </row>
    <row r="24" spans="2:5" x14ac:dyDescent="0.25">
      <c r="C24" s="19"/>
    </row>
    <row r="25" spans="2:5" x14ac:dyDescent="0.25">
      <c r="C25" s="19"/>
    </row>
    <row r="26" spans="2:5" x14ac:dyDescent="0.25">
      <c r="C26" s="19"/>
    </row>
    <row r="27" spans="2:5" x14ac:dyDescent="0.25">
      <c r="C27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AD59"/>
  <sheetViews>
    <sheetView tabSelected="1" workbookViewId="0">
      <selection activeCell="A5" sqref="A5:G5"/>
    </sheetView>
  </sheetViews>
  <sheetFormatPr baseColWidth="10" defaultRowHeight="12" customHeight="1" x14ac:dyDescent="0.25"/>
  <cols>
    <col min="1" max="1" width="69.5703125" style="29" customWidth="1"/>
    <col min="2" max="2" width="24.42578125" style="29" bestFit="1" customWidth="1"/>
    <col min="3" max="3" width="20.7109375" style="29" bestFit="1" customWidth="1"/>
    <col min="4" max="4" width="0.85546875" style="29" customWidth="1"/>
    <col min="5" max="5" width="24.5703125" style="5" customWidth="1"/>
    <col min="6" max="6" width="1" style="5" customWidth="1"/>
    <col min="7" max="7" width="25" style="5" customWidth="1"/>
    <col min="8" max="8" width="11.42578125" style="5"/>
    <col min="9" max="9" width="59.140625" style="5" bestFit="1" customWidth="1"/>
    <col min="10" max="10" width="20" style="28" bestFit="1" customWidth="1"/>
    <col min="11" max="11" width="20" style="5" bestFit="1" customWidth="1"/>
    <col min="12" max="12" width="17.42578125" style="5" bestFit="1" customWidth="1"/>
    <col min="13" max="30" width="11.42578125" style="5"/>
  </cols>
  <sheetData>
    <row r="2" spans="1:12" ht="29.25" customHeight="1" x14ac:dyDescent="0.45">
      <c r="A2" s="74" t="s">
        <v>14</v>
      </c>
      <c r="B2" s="74"/>
      <c r="C2" s="74"/>
      <c r="D2" s="74"/>
      <c r="E2" s="74"/>
      <c r="F2" s="74"/>
      <c r="G2" s="74"/>
    </row>
    <row r="3" spans="1:12" ht="23.25" customHeight="1" x14ac:dyDescent="0.45">
      <c r="A3" s="74" t="s">
        <v>15</v>
      </c>
      <c r="B3" s="74"/>
      <c r="C3" s="74"/>
      <c r="D3" s="74"/>
      <c r="E3" s="74"/>
      <c r="F3" s="74"/>
      <c r="G3" s="74"/>
    </row>
    <row r="4" spans="1:12" ht="23.25" customHeight="1" x14ac:dyDescent="0.35">
      <c r="A4" s="75" t="s">
        <v>16</v>
      </c>
      <c r="B4" s="75"/>
      <c r="C4" s="75"/>
      <c r="D4" s="75"/>
      <c r="E4" s="75"/>
      <c r="F4" s="75"/>
      <c r="G4" s="75"/>
    </row>
    <row r="5" spans="1:12" ht="30" customHeight="1" x14ac:dyDescent="0.35">
      <c r="A5" s="75" t="s">
        <v>17</v>
      </c>
      <c r="B5" s="75"/>
      <c r="C5" s="75"/>
      <c r="D5" s="75"/>
      <c r="E5" s="75"/>
      <c r="F5" s="75"/>
      <c r="G5" s="75"/>
    </row>
    <row r="6" spans="1:12" ht="15" customHeight="1" x14ac:dyDescent="0.25"/>
    <row r="7" spans="1:12" ht="15" customHeight="1" x14ac:dyDescent="0.25"/>
    <row r="8" spans="1:12" ht="15" customHeight="1" x14ac:dyDescent="0.25"/>
    <row r="9" spans="1:12" ht="15" customHeight="1" x14ac:dyDescent="0.25">
      <c r="A9" s="30" t="s">
        <v>18</v>
      </c>
      <c r="B9" s="31">
        <v>2022</v>
      </c>
      <c r="C9" s="31">
        <v>2021</v>
      </c>
      <c r="D9" s="32"/>
      <c r="E9" s="33" t="s">
        <v>19</v>
      </c>
      <c r="F9" s="34"/>
      <c r="G9" s="33" t="s">
        <v>20</v>
      </c>
    </row>
    <row r="10" spans="1:12" ht="15" customHeight="1" x14ac:dyDescent="0.25">
      <c r="A10" s="30" t="s">
        <v>21</v>
      </c>
    </row>
    <row r="11" spans="1:12" ht="15" customHeight="1" x14ac:dyDescent="0.25">
      <c r="A11" s="35" t="s">
        <v>22</v>
      </c>
      <c r="B11" s="36">
        <v>76765121.010000005</v>
      </c>
      <c r="C11" s="36">
        <v>56963149.200000003</v>
      </c>
      <c r="D11" s="36"/>
      <c r="E11" s="28">
        <f>+B11-C11</f>
        <v>19801971.810000002</v>
      </c>
      <c r="F11" s="28"/>
      <c r="G11" s="37">
        <f>+E11/B11</f>
        <v>0.25795532592751919</v>
      </c>
      <c r="H11" s="28"/>
    </row>
    <row r="12" spans="1:12" ht="15" customHeight="1" x14ac:dyDescent="0.25">
      <c r="A12" s="35" t="s">
        <v>23</v>
      </c>
      <c r="B12" s="36">
        <v>94568671.739999995</v>
      </c>
      <c r="C12" s="36">
        <v>106119008.45999999</v>
      </c>
      <c r="D12" s="36"/>
      <c r="E12" s="28">
        <f t="shared" ref="E12:E14" si="0">+B12-C12</f>
        <v>-11550336.719999999</v>
      </c>
      <c r="F12" s="28"/>
      <c r="G12" s="37">
        <f t="shared" ref="G12:G15" si="1">+E12/B12</f>
        <v>-0.12213703023931252</v>
      </c>
      <c r="H12" s="28"/>
      <c r="I12" s="28"/>
    </row>
    <row r="13" spans="1:12" ht="15" customHeight="1" x14ac:dyDescent="0.3">
      <c r="A13" s="35" t="s">
        <v>24</v>
      </c>
      <c r="B13" s="36">
        <v>8728847.6099999994</v>
      </c>
      <c r="C13" s="36">
        <v>9569369.9800000004</v>
      </c>
      <c r="D13" s="36"/>
      <c r="E13" s="28">
        <f t="shared" si="0"/>
        <v>-840522.37000000104</v>
      </c>
      <c r="F13" s="28"/>
      <c r="G13" s="37">
        <f t="shared" si="1"/>
        <v>-9.629247840655121E-2</v>
      </c>
      <c r="H13" s="28"/>
      <c r="I13" s="28"/>
      <c r="K13" s="38"/>
      <c r="L13" s="38"/>
    </row>
    <row r="14" spans="1:12" ht="15" customHeight="1" x14ac:dyDescent="0.25">
      <c r="A14" s="35" t="s">
        <v>25</v>
      </c>
      <c r="B14" s="36">
        <v>435142.35</v>
      </c>
      <c r="C14" s="36">
        <v>1452915.45</v>
      </c>
      <c r="D14" s="36"/>
      <c r="E14" s="28">
        <f t="shared" si="0"/>
        <v>-1017773.1</v>
      </c>
      <c r="F14" s="28"/>
      <c r="G14" s="37">
        <f t="shared" si="1"/>
        <v>-2.3389428769688818</v>
      </c>
      <c r="H14" s="28"/>
    </row>
    <row r="15" spans="1:12" ht="15" customHeight="1" thickBot="1" x14ac:dyDescent="0.3">
      <c r="A15" s="39" t="s">
        <v>26</v>
      </c>
      <c r="B15" s="40">
        <f>SUM(B11:B14)</f>
        <v>180497782.71000001</v>
      </c>
      <c r="C15" s="40">
        <f>SUM(C11:C14)</f>
        <v>174104443.08999997</v>
      </c>
      <c r="D15" s="41"/>
      <c r="E15" s="40">
        <f>SUM(E11:E14)</f>
        <v>6393339.6200000029</v>
      </c>
      <c r="F15" s="28"/>
      <c r="G15" s="42">
        <f t="shared" si="1"/>
        <v>3.5420599211858333E-2</v>
      </c>
      <c r="H15" s="28"/>
    </row>
    <row r="16" spans="1:12" ht="15" customHeight="1" thickTop="1" x14ac:dyDescent="0.25">
      <c r="A16" s="39" t="s">
        <v>27</v>
      </c>
      <c r="B16" s="43"/>
      <c r="C16" s="43"/>
      <c r="D16" s="43"/>
      <c r="E16" s="28"/>
      <c r="F16" s="28"/>
      <c r="G16" s="44"/>
      <c r="H16" s="28"/>
      <c r="J16" s="45"/>
    </row>
    <row r="17" spans="1:13" ht="15" customHeight="1" x14ac:dyDescent="0.25">
      <c r="A17" s="39" t="s">
        <v>28</v>
      </c>
      <c r="B17" s="46"/>
      <c r="C17" s="46"/>
      <c r="D17" s="46"/>
      <c r="E17" s="28"/>
      <c r="F17" s="28"/>
      <c r="G17" s="44"/>
      <c r="H17" s="28"/>
      <c r="J17" s="45"/>
    </row>
    <row r="18" spans="1:13" ht="15" customHeight="1" x14ac:dyDescent="0.25">
      <c r="A18" s="35" t="s">
        <v>29</v>
      </c>
      <c r="B18" s="36">
        <v>825726006.97000003</v>
      </c>
      <c r="C18" s="36">
        <v>823444719.27999997</v>
      </c>
      <c r="D18" s="36"/>
      <c r="E18" s="28">
        <f t="shared" ref="E18:E20" si="2">+B18-C18</f>
        <v>2281287.6900000572</v>
      </c>
      <c r="F18" s="28"/>
      <c r="G18" s="37">
        <f t="shared" ref="G18:G19" si="3">+E18/B18</f>
        <v>2.762765942629369E-3</v>
      </c>
      <c r="H18" s="28"/>
      <c r="I18" s="47"/>
      <c r="J18" s="45"/>
    </row>
    <row r="19" spans="1:13" ht="15" customHeight="1" x14ac:dyDescent="0.3">
      <c r="A19" s="35" t="s">
        <v>30</v>
      </c>
      <c r="B19" s="36">
        <f>135495760.46-112637808.74</f>
        <v>22857951.720000014</v>
      </c>
      <c r="C19" s="36">
        <v>22424616.510000002</v>
      </c>
      <c r="D19" s="36"/>
      <c r="E19" s="28">
        <f t="shared" si="2"/>
        <v>433335.21000001207</v>
      </c>
      <c r="F19" s="28"/>
      <c r="G19" s="37">
        <f t="shared" si="3"/>
        <v>1.8957744565575266E-2</v>
      </c>
      <c r="H19" s="28"/>
      <c r="I19" s="48"/>
      <c r="J19" s="48"/>
      <c r="K19" s="48"/>
      <c r="L19" s="48"/>
      <c r="M19" s="48"/>
    </row>
    <row r="20" spans="1:13" ht="15" customHeight="1" x14ac:dyDescent="0.25">
      <c r="A20" s="35" t="s">
        <v>31</v>
      </c>
      <c r="B20" s="36">
        <v>0</v>
      </c>
      <c r="C20" s="36">
        <v>0</v>
      </c>
      <c r="D20" s="36"/>
      <c r="E20" s="28">
        <f t="shared" si="2"/>
        <v>0</v>
      </c>
      <c r="F20" s="28"/>
      <c r="G20" s="37">
        <v>0</v>
      </c>
      <c r="H20" s="28"/>
      <c r="J20" s="45"/>
      <c r="K20" s="49"/>
      <c r="L20" s="49"/>
      <c r="M20" s="50"/>
    </row>
    <row r="21" spans="1:13" ht="15" customHeight="1" x14ac:dyDescent="0.25">
      <c r="A21" s="39" t="s">
        <v>32</v>
      </c>
      <c r="B21" s="51">
        <f>SUM(B18:B20)</f>
        <v>848583958.69000006</v>
      </c>
      <c r="C21" s="51">
        <f>SUM(C18:C20)</f>
        <v>845869335.78999996</v>
      </c>
      <c r="D21" s="51"/>
      <c r="E21" s="52">
        <f>SUM(E18:E20)</f>
        <v>2714622.9000000693</v>
      </c>
      <c r="F21" s="28"/>
      <c r="G21" s="44"/>
      <c r="H21" s="28"/>
      <c r="J21" s="45"/>
      <c r="K21" s="49"/>
      <c r="L21" s="49"/>
      <c r="M21" s="50"/>
    </row>
    <row r="22" spans="1:13" ht="15" customHeight="1" thickBot="1" x14ac:dyDescent="0.3">
      <c r="A22" s="39" t="s">
        <v>33</v>
      </c>
      <c r="B22" s="53">
        <f>+B15+B21</f>
        <v>1029081741.4000001</v>
      </c>
      <c r="C22" s="53">
        <f>+C15+C21</f>
        <v>1019973778.8799999</v>
      </c>
      <c r="D22" s="54"/>
      <c r="E22" s="55">
        <f>+E15+E21</f>
        <v>9107962.5200000722</v>
      </c>
      <c r="F22" s="28"/>
      <c r="G22" s="42">
        <f t="shared" ref="G22" si="4">+E22/B22</f>
        <v>8.8505724604629275E-3</v>
      </c>
      <c r="H22" s="28"/>
      <c r="I22" s="56"/>
      <c r="J22" s="57"/>
      <c r="K22" s="57"/>
      <c r="L22" s="57"/>
      <c r="M22" s="58"/>
    </row>
    <row r="23" spans="1:13" ht="15" customHeight="1" thickTop="1" x14ac:dyDescent="0.25">
      <c r="A23" s="39"/>
      <c r="B23" s="43"/>
      <c r="C23" s="43"/>
      <c r="D23" s="43"/>
      <c r="E23" s="28"/>
      <c r="F23" s="28"/>
      <c r="G23" s="44"/>
      <c r="H23" s="28"/>
      <c r="J23" s="45"/>
    </row>
    <row r="24" spans="1:13" ht="15" customHeight="1" x14ac:dyDescent="0.25">
      <c r="A24" s="39" t="s">
        <v>34</v>
      </c>
      <c r="B24" s="46"/>
      <c r="C24" s="46"/>
      <c r="D24" s="46"/>
      <c r="E24" s="28"/>
      <c r="F24" s="28"/>
      <c r="G24" s="44"/>
      <c r="H24" s="28"/>
      <c r="J24" s="45"/>
    </row>
    <row r="25" spans="1:13" ht="15" customHeight="1" x14ac:dyDescent="0.25">
      <c r="A25" s="59" t="s">
        <v>35</v>
      </c>
      <c r="B25" s="36"/>
      <c r="C25" s="36"/>
      <c r="D25" s="36"/>
      <c r="E25" s="28"/>
      <c r="F25" s="28"/>
      <c r="G25" s="44"/>
      <c r="H25" s="28"/>
      <c r="J25" s="45"/>
    </row>
    <row r="26" spans="1:13" ht="15" customHeight="1" x14ac:dyDescent="0.25">
      <c r="A26" s="35" t="s">
        <v>36</v>
      </c>
      <c r="B26" s="36">
        <v>0</v>
      </c>
      <c r="C26" s="36">
        <v>0</v>
      </c>
      <c r="D26" s="36"/>
      <c r="E26" s="28">
        <f t="shared" ref="E26:E29" si="5">+B26-C26</f>
        <v>0</v>
      </c>
      <c r="F26" s="28"/>
      <c r="G26" s="37">
        <v>0</v>
      </c>
      <c r="H26" s="28"/>
      <c r="I26" s="60"/>
      <c r="J26" s="72"/>
    </row>
    <row r="27" spans="1:13" ht="15" customHeight="1" x14ac:dyDescent="0.25">
      <c r="A27" s="35" t="s">
        <v>37</v>
      </c>
      <c r="B27" s="36">
        <f>+'[1]BG-Junio 22'!$E$35</f>
        <v>1405954.04</v>
      </c>
      <c r="C27" s="36">
        <v>2282402</v>
      </c>
      <c r="D27" s="36"/>
      <c r="E27" s="28">
        <f t="shared" si="5"/>
        <v>-876447.96</v>
      </c>
      <c r="F27" s="28"/>
      <c r="G27" s="37">
        <f t="shared" ref="G27:G30" si="6">+E27/B27</f>
        <v>-0.62338308014677346</v>
      </c>
      <c r="H27" s="28"/>
      <c r="I27" s="60"/>
      <c r="J27" s="72"/>
    </row>
    <row r="28" spans="1:13" ht="15" customHeight="1" x14ac:dyDescent="0.25">
      <c r="A28" s="35" t="s">
        <v>38</v>
      </c>
      <c r="B28" s="36">
        <f>+'[1]BG-Junio 22'!$E$36+'[1]BG-Junio 22'!$E$42</f>
        <v>3331005.31</v>
      </c>
      <c r="C28" s="36">
        <v>451657.69</v>
      </c>
      <c r="D28" s="36"/>
      <c r="E28" s="28">
        <f t="shared" si="5"/>
        <v>2879347.62</v>
      </c>
      <c r="F28" s="28"/>
      <c r="G28" s="37">
        <f t="shared" si="6"/>
        <v>0.86440799459428064</v>
      </c>
      <c r="H28" s="28"/>
      <c r="I28" s="61"/>
      <c r="J28" s="62"/>
    </row>
    <row r="29" spans="1:13" ht="15" customHeight="1" x14ac:dyDescent="0.25">
      <c r="A29" s="35" t="s">
        <v>39</v>
      </c>
      <c r="B29" s="36">
        <f>+'[1]BG-Junio 22'!$E$43</f>
        <v>609712.5</v>
      </c>
      <c r="C29" s="36">
        <v>282449.14</v>
      </c>
      <c r="D29" s="36"/>
      <c r="E29" s="28">
        <f t="shared" si="5"/>
        <v>327263.35999999999</v>
      </c>
      <c r="F29" s="28"/>
      <c r="G29" s="37">
        <f t="shared" si="6"/>
        <v>0.53675028804559521</v>
      </c>
      <c r="H29" s="28"/>
      <c r="I29" s="63"/>
      <c r="J29" s="64"/>
    </row>
    <row r="30" spans="1:13" ht="15" customHeight="1" thickBot="1" x14ac:dyDescent="0.3">
      <c r="A30" s="39" t="s">
        <v>40</v>
      </c>
      <c r="B30" s="40">
        <f>SUM(B26:B29)</f>
        <v>5346671.8499999996</v>
      </c>
      <c r="C30" s="40">
        <f>SUM(C26:C29)</f>
        <v>3016508.83</v>
      </c>
      <c r="D30" s="41"/>
      <c r="E30" s="65">
        <f>SUM(E26:E29)</f>
        <v>2330163.02</v>
      </c>
      <c r="F30" s="66"/>
      <c r="G30" s="42">
        <f t="shared" si="6"/>
        <v>0.43581560368250394</v>
      </c>
      <c r="H30" s="28"/>
      <c r="J30" s="45"/>
    </row>
    <row r="31" spans="1:13" ht="15" customHeight="1" thickTop="1" x14ac:dyDescent="0.25">
      <c r="A31" s="39"/>
      <c r="B31" s="41"/>
      <c r="C31" s="41"/>
      <c r="D31" s="41"/>
      <c r="E31" s="66"/>
      <c r="F31" s="66"/>
      <c r="G31" s="44"/>
      <c r="H31" s="28"/>
      <c r="J31" s="45"/>
    </row>
    <row r="32" spans="1:13" ht="15" customHeight="1" x14ac:dyDescent="0.25">
      <c r="A32" s="39" t="s">
        <v>41</v>
      </c>
      <c r="B32" s="46"/>
      <c r="C32" s="46"/>
      <c r="D32" s="46"/>
      <c r="E32" s="28"/>
      <c r="F32" s="28"/>
      <c r="G32" s="44"/>
      <c r="H32" s="28"/>
    </row>
    <row r="33" spans="1:8" ht="15" customHeight="1" x14ac:dyDescent="0.25">
      <c r="A33" s="35" t="s">
        <v>42</v>
      </c>
      <c r="B33" s="36">
        <f>+'[1]BG-Junio 22'!$E$48</f>
        <v>169578.34</v>
      </c>
      <c r="C33" s="36">
        <v>963449.56</v>
      </c>
      <c r="D33" s="36"/>
      <c r="E33" s="28">
        <f t="shared" ref="E33:E34" si="7">+B33-C33</f>
        <v>-793871.22000000009</v>
      </c>
      <c r="F33" s="28"/>
      <c r="G33" s="37">
        <f t="shared" ref="G33:G36" si="8">+E33/B33</f>
        <v>-4.6814423351472838</v>
      </c>
      <c r="H33" s="28"/>
    </row>
    <row r="34" spans="1:8" ht="15" customHeight="1" x14ac:dyDescent="0.25">
      <c r="A34" s="35" t="s">
        <v>43</v>
      </c>
      <c r="B34" s="36">
        <f>+'[1]BG-Junio 22'!$E$50+'[1]BG-Junio 22'!$E$51</f>
        <v>50916094.640000001</v>
      </c>
      <c r="C34" s="36">
        <v>50408698.149999999</v>
      </c>
      <c r="D34" s="36"/>
      <c r="E34" s="28">
        <f t="shared" si="7"/>
        <v>507396.49000000209</v>
      </c>
      <c r="F34" s="28"/>
      <c r="G34" s="37">
        <f t="shared" si="8"/>
        <v>9.9653458024918564E-3</v>
      </c>
      <c r="H34" s="28"/>
    </row>
    <row r="35" spans="1:8" ht="15" customHeight="1" x14ac:dyDescent="0.25">
      <c r="A35" s="39" t="s">
        <v>44</v>
      </c>
      <c r="B35" s="51">
        <f>SUM(B33:B34)</f>
        <v>51085672.980000004</v>
      </c>
      <c r="C35" s="51">
        <f>SUM(C33:C34)</f>
        <v>51372147.710000001</v>
      </c>
      <c r="D35" s="51"/>
      <c r="E35" s="51">
        <f>SUM(E33:E34)</f>
        <v>-286474.729999998</v>
      </c>
      <c r="F35" s="28"/>
      <c r="G35" s="67">
        <f t="shared" si="8"/>
        <v>-5.6077313518440404E-3</v>
      </c>
      <c r="H35" s="28"/>
    </row>
    <row r="36" spans="1:8" ht="15" customHeight="1" thickBot="1" x14ac:dyDescent="0.3">
      <c r="A36" s="39" t="s">
        <v>45</v>
      </c>
      <c r="B36" s="53">
        <f>+B30+B35</f>
        <v>56432344.830000006</v>
      </c>
      <c r="C36" s="53">
        <f>+C30+C35</f>
        <v>54388656.539999999</v>
      </c>
      <c r="D36" s="54"/>
      <c r="E36" s="53">
        <f>+E30+E35</f>
        <v>2043688.2900000019</v>
      </c>
      <c r="F36" s="28"/>
      <c r="G36" s="42">
        <f t="shared" si="8"/>
        <v>3.6214839134480842E-2</v>
      </c>
      <c r="H36" s="28"/>
    </row>
    <row r="37" spans="1:8" ht="15" customHeight="1" thickTop="1" x14ac:dyDescent="0.25">
      <c r="A37" s="39"/>
      <c r="B37" s="43"/>
      <c r="C37" s="43"/>
      <c r="D37" s="43"/>
      <c r="E37" s="28"/>
      <c r="F37" s="28"/>
      <c r="G37" s="44"/>
      <c r="H37" s="28"/>
    </row>
    <row r="38" spans="1:8" ht="15" customHeight="1" x14ac:dyDescent="0.25">
      <c r="A38" s="39" t="s">
        <v>46</v>
      </c>
      <c r="B38" s="46"/>
      <c r="C38" s="46"/>
      <c r="D38" s="46"/>
      <c r="E38" s="28"/>
      <c r="F38" s="28"/>
      <c r="G38" s="44"/>
      <c r="H38" s="28"/>
    </row>
    <row r="39" spans="1:8" ht="15" customHeight="1" x14ac:dyDescent="0.25">
      <c r="A39" s="35" t="s">
        <v>11</v>
      </c>
      <c r="B39" s="36">
        <f>+B22-B36</f>
        <v>972649396.57000005</v>
      </c>
      <c r="C39" s="36">
        <f>+C22-C36</f>
        <v>965585122.33999991</v>
      </c>
      <c r="D39" s="36"/>
      <c r="E39" s="28">
        <f t="shared" ref="E39:E40" si="9">+B39-C39</f>
        <v>7064274.2300001383</v>
      </c>
      <c r="F39" s="28"/>
      <c r="G39" s="37">
        <f t="shared" ref="G39" si="10">+E39/B39</f>
        <v>7.2629194598916643E-3</v>
      </c>
      <c r="H39" s="28"/>
    </row>
    <row r="40" spans="1:8" ht="15" customHeight="1" x14ac:dyDescent="0.25">
      <c r="A40" s="35" t="s">
        <v>47</v>
      </c>
      <c r="B40" s="36">
        <v>0</v>
      </c>
      <c r="C40" s="36">
        <v>0</v>
      </c>
      <c r="D40" s="36"/>
      <c r="E40" s="28">
        <f t="shared" si="9"/>
        <v>0</v>
      </c>
      <c r="F40" s="28"/>
      <c r="G40" s="37">
        <v>0</v>
      </c>
      <c r="H40" s="28"/>
    </row>
    <row r="41" spans="1:8" ht="15" customHeight="1" thickBot="1" x14ac:dyDescent="0.3">
      <c r="A41" s="39" t="s">
        <v>48</v>
      </c>
      <c r="B41" s="40">
        <f>SUM(B39:B40)</f>
        <v>972649396.57000005</v>
      </c>
      <c r="C41" s="40">
        <f>SUM(C39:C40)</f>
        <v>965585122.33999991</v>
      </c>
      <c r="D41" s="41"/>
      <c r="E41" s="40">
        <f>SUM(E39:E40)</f>
        <v>7064274.2300001383</v>
      </c>
      <c r="F41" s="28"/>
      <c r="G41" s="42">
        <f t="shared" ref="G41" si="11">+E41/B41</f>
        <v>7.2629194598916643E-3</v>
      </c>
      <c r="H41" s="28"/>
    </row>
    <row r="42" spans="1:8" ht="15" customHeight="1" thickTop="1" x14ac:dyDescent="0.25">
      <c r="A42" s="68"/>
      <c r="B42" s="73"/>
      <c r="C42" s="73"/>
      <c r="D42" s="69"/>
      <c r="E42" s="28"/>
      <c r="F42" s="28"/>
      <c r="G42" s="44"/>
      <c r="H42" s="28"/>
    </row>
    <row r="43" spans="1:8" ht="15" customHeight="1" x14ac:dyDescent="0.25">
      <c r="A43" s="68"/>
      <c r="B43" s="73"/>
      <c r="C43" s="73"/>
      <c r="D43" s="69"/>
      <c r="E43" s="28"/>
      <c r="F43" s="28"/>
      <c r="G43" s="44"/>
      <c r="H43" s="28"/>
    </row>
    <row r="44" spans="1:8" ht="15" customHeight="1" x14ac:dyDescent="0.25">
      <c r="A44" s="70" t="s">
        <v>49</v>
      </c>
      <c r="B44" s="73"/>
      <c r="C44" s="73"/>
      <c r="D44" s="69"/>
      <c r="E44" s="28"/>
      <c r="F44" s="28"/>
      <c r="G44" s="44"/>
      <c r="H44" s="28"/>
    </row>
    <row r="45" spans="1:8" ht="22.5" customHeight="1" thickBot="1" x14ac:dyDescent="0.3">
      <c r="B45" s="40">
        <f>+B36+B41</f>
        <v>1029081741.4000001</v>
      </c>
      <c r="C45" s="40">
        <f>+C36+C41</f>
        <v>1019973778.8799999</v>
      </c>
      <c r="D45" s="41"/>
      <c r="E45" s="28"/>
      <c r="F45" s="28"/>
      <c r="G45" s="42">
        <f t="shared" ref="G45" si="12">+E45/B45</f>
        <v>0</v>
      </c>
      <c r="H45" s="28"/>
    </row>
    <row r="46" spans="1:8" ht="22.5" customHeight="1" thickTop="1" x14ac:dyDescent="0.25">
      <c r="B46" s="41"/>
      <c r="C46" s="41"/>
      <c r="D46" s="41"/>
      <c r="E46" s="28"/>
      <c r="F46" s="28"/>
      <c r="G46" s="58"/>
      <c r="H46" s="28"/>
    </row>
    <row r="48" spans="1:8" ht="12" customHeight="1" x14ac:dyDescent="0.25">
      <c r="E48" s="29"/>
    </row>
    <row r="49" spans="1:5" ht="12" customHeight="1" x14ac:dyDescent="0.25">
      <c r="A49" s="71" t="s">
        <v>50</v>
      </c>
      <c r="E49" s="71" t="s">
        <v>51</v>
      </c>
    </row>
    <row r="50" spans="1:5" ht="12" customHeight="1" x14ac:dyDescent="0.25">
      <c r="A50" s="29" t="s">
        <v>52</v>
      </c>
      <c r="E50" s="29" t="s">
        <v>53</v>
      </c>
    </row>
    <row r="51" spans="1:5" ht="12" customHeight="1" x14ac:dyDescent="0.25">
      <c r="A51" s="29" t="s">
        <v>54</v>
      </c>
      <c r="E51" s="29" t="s">
        <v>55</v>
      </c>
    </row>
    <row r="52" spans="1:5" ht="12" customHeight="1" x14ac:dyDescent="0.25">
      <c r="E52" s="29"/>
    </row>
    <row r="56" spans="1:5" ht="12" customHeight="1" x14ac:dyDescent="0.25">
      <c r="E56" s="28"/>
    </row>
    <row r="57" spans="1:5" ht="12" customHeight="1" x14ac:dyDescent="0.25">
      <c r="E57" s="28"/>
    </row>
    <row r="58" spans="1:5" ht="12" customHeight="1" x14ac:dyDescent="0.25">
      <c r="E58" s="28"/>
    </row>
    <row r="59" spans="1:5" ht="12" customHeight="1" x14ac:dyDescent="0.25">
      <c r="E59" s="28"/>
    </row>
  </sheetData>
  <mergeCells count="7">
    <mergeCell ref="J26:J27"/>
    <mergeCell ref="B42:B44"/>
    <mergeCell ref="C42:C44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Generales</vt:lpstr>
      <vt:lpstr>BALANCE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2022-07-19T01:37:39Z</dcterms:modified>
</cp:coreProperties>
</file>