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0" yWindow="0" windowWidth="20490" windowHeight="667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G28" i="1"/>
  <c r="I27" i="1"/>
  <c r="G27" i="1"/>
  <c r="D27" i="1"/>
  <c r="D26" i="1"/>
  <c r="I25" i="1"/>
  <c r="G25" i="1"/>
  <c r="D25" i="1"/>
  <c r="G24" i="1"/>
  <c r="I24" i="1" s="1"/>
  <c r="D24" i="1"/>
  <c r="I23" i="1"/>
  <c r="G23" i="1"/>
  <c r="D23" i="1"/>
  <c r="G22" i="1"/>
  <c r="G29" i="1" s="1"/>
  <c r="I29" i="1" s="1"/>
  <c r="D22" i="1"/>
  <c r="I21" i="1"/>
  <c r="G21" i="1"/>
  <c r="D21" i="1"/>
  <c r="E17" i="1"/>
  <c r="E34" i="1" s="1"/>
  <c r="D17" i="1"/>
  <c r="D34" i="1" s="1"/>
  <c r="G16" i="1"/>
  <c r="I15" i="1"/>
  <c r="G15" i="1"/>
  <c r="D15" i="1"/>
  <c r="G14" i="1"/>
  <c r="I14" i="1" s="1"/>
  <c r="E14" i="1"/>
  <c r="D14" i="1"/>
  <c r="I22" i="1" l="1"/>
  <c r="G17" i="1"/>
  <c r="I17" i="1" l="1"/>
  <c r="G34" i="1"/>
  <c r="I34" i="1" s="1"/>
</calcChain>
</file>

<file path=xl/sharedStrings.xml><?xml version="1.0" encoding="utf-8"?>
<sst xmlns="http://schemas.openxmlformats.org/spreadsheetml/2006/main" count="36" uniqueCount="36">
  <si>
    <t>Direccion Nacional de Bienes Nacionales</t>
  </si>
  <si>
    <t>Estado de Rendimiento Financiero</t>
  </si>
  <si>
    <t>Del ejercicio desde el 01 de Junio al 31 de Diciembre del  2022 y 2021</t>
  </si>
  <si>
    <t>Valores En RD$</t>
  </si>
  <si>
    <t>Variacion Absoluta</t>
  </si>
  <si>
    <t>Variacion Relativa</t>
  </si>
  <si>
    <t>Ingresos (Nota 15)</t>
  </si>
  <si>
    <t>Transferencias según Presupuesto (Gobierno Central)</t>
  </si>
  <si>
    <t>Ingresos por captacion directa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</si>
  <si>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</si>
  <si>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</si>
  <si>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</si>
  <si>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</si>
  <si>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</si>
  <si>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</si>
  <si>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</si>
  <si>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</si>
  <si>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</si>
  <si>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</si>
  <si>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</si>
  <si>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</si>
  <si>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</si>
  <si>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</si>
  <si>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</si>
  <si>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</si>
  <si>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</si>
  <si>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</si>
  <si>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</si>
  <si>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</si>
  <si>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</si>
  <si>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t>Preparado por:</t>
  </si>
  <si>
    <t>Revisado por:</t>
  </si>
  <si>
    <t xml:space="preserve">                            Lic. Francisco De Jesus De Leon Grullon</t>
  </si>
  <si>
    <t>Lic. Juan De Dios Duran</t>
  </si>
  <si>
    <t xml:space="preserve">                                             Encargado de contabilidad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</si>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</sst>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u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43" fontId="9" fillId="2" borderId="0" xfId="1" applyFont="1" applyFill="1" applyAlignment="1">
      <alignment horizontal="right" vertical="center" wrapText="1"/>
    </xf>
    <xf numFmtId="43" fontId="6" fillId="2" borderId="0" xfId="1" applyFont="1" applyFill="1"/>
    <xf numFmtId="10" fontId="6" fillId="2" borderId="0" xfId="2" applyNumberFormat="1" applyFont="1" applyFill="1"/>
    <xf numFmtId="43" fontId="10" fillId="2" borderId="2" xfId="1" applyFont="1" applyFill="1" applyBorder="1" applyAlignment="1">
      <alignment horizontal="right" vertical="center" wrapText="1"/>
    </xf>
    <xf numFmtId="43" fontId="6" fillId="2" borderId="2" xfId="1" applyFont="1" applyFill="1" applyBorder="1"/>
    <xf numFmtId="10" fontId="6" fillId="2" borderId="2" xfId="2" applyNumberFormat="1" applyFont="1" applyFill="1" applyBorder="1"/>
    <xf numFmtId="43" fontId="11" fillId="2" borderId="0" xfId="1" applyFont="1" applyFill="1" applyBorder="1" applyAlignment="1">
      <alignment horizontal="right" vertical="center" wrapText="1"/>
    </xf>
    <xf numFmtId="10" fontId="7" fillId="2" borderId="0" xfId="2" applyNumberFormat="1" applyFont="1" applyFill="1"/>
    <xf numFmtId="0" fontId="8" fillId="2" borderId="0" xfId="0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43" fontId="6" fillId="2" borderId="0" xfId="1" applyFont="1" applyFill="1" applyBorder="1"/>
    <xf numFmtId="10" fontId="6" fillId="2" borderId="0" xfId="2" applyNumberFormat="1" applyFont="1" applyFill="1" applyBorder="1"/>
    <xf numFmtId="43" fontId="8" fillId="2" borderId="0" xfId="1" applyFont="1" applyFill="1" applyBorder="1" applyAlignment="1">
      <alignment horizontal="right" vertical="center" wrapText="1"/>
    </xf>
    <xf numFmtId="43" fontId="11" fillId="2" borderId="0" xfId="1" applyFont="1" applyFill="1" applyAlignment="1">
      <alignment horizontal="center" vertical="center" wrapText="1"/>
    </xf>
    <xf numFmtId="43" fontId="11" fillId="2" borderId="0" xfId="1" applyFont="1" applyFill="1" applyAlignment="1">
      <alignment horizontal="right" vertical="center" wrapText="1"/>
    </xf>
    <xf numFmtId="43" fontId="9" fillId="2" borderId="0" xfId="1" applyFont="1" applyFill="1" applyAlignment="1">
      <alignment vertical="center" wrapText="1"/>
    </xf>
    <xf numFmtId="43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43" fontId="12" fillId="2" borderId="0" xfId="1" applyFont="1" applyFill="1" applyAlignment="1">
      <alignment horizontal="right" vertical="center" wrapText="1"/>
    </xf>
    <xf numFmtId="43" fontId="12" fillId="2" borderId="0" xfId="1" applyFont="1" applyFill="1" applyAlignment="1">
      <alignment vertical="center" wrapText="1"/>
    </xf>
    <xf numFmtId="0" fontId="5" fillId="0" borderId="0" xfId="0" applyFont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3" fontId="5" fillId="2" borderId="0" xfId="1" applyFont="1" applyFill="1"/>
    <xf numFmtId="164" fontId="5" fillId="2" borderId="0" xfId="0" applyNumberFormat="1" applyFont="1" applyFill="1"/>
    <xf numFmtId="0" fontId="2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69279</xdr:rowOff>
    </xdr:from>
    <xdr:to>
      <xdr:col>1</xdr:col>
      <xdr:colOff>1558636</xdr:colOff>
      <xdr:row>6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E7577D-BEBA-47C1-A33C-BB559E0F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279"/>
          <a:ext cx="1558636" cy="1530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RANCISCO%20DE%20LEON\FRANCISCO%20DE%20LEON%20VARIOS\PRE-CIERRE%20JUNIO%202022\Estados%20financieros%20comparativo%20al%2030%20de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s de resultados 1"/>
      <sheetName val="Estado de Resultado"/>
      <sheetName val="Estado de flujo de EFE"/>
      <sheetName val="Cambio de Patrimonio"/>
      <sheetName val="Hoja1"/>
    </sheetNames>
    <sheetDataSet>
      <sheetData sheetId="0" refreshError="1"/>
      <sheetData sheetId="1" refreshError="1">
        <row r="14">
          <cell r="D14">
            <v>883274223.39999998</v>
          </cell>
        </row>
        <row r="15">
          <cell r="D15">
            <v>50441171</v>
          </cell>
        </row>
        <row r="21">
          <cell r="D21">
            <v>241763320.30000001</v>
          </cell>
        </row>
        <row r="22">
          <cell r="D22">
            <v>12856096.609999999</v>
          </cell>
        </row>
        <row r="23">
          <cell r="D23">
            <v>5155486.95</v>
          </cell>
        </row>
        <row r="24">
          <cell r="D24">
            <v>2043688.2900000019</v>
          </cell>
        </row>
        <row r="25">
          <cell r="D25">
            <v>1293271.5200000121</v>
          </cell>
        </row>
        <row r="26">
          <cell r="D26">
            <v>1596825.88</v>
          </cell>
        </row>
        <row r="27">
          <cell r="D27">
            <v>864111.22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>
      <selection activeCell="G13" sqref="G13"/>
    </sheetView>
  </sheetViews>
  <sheetFormatPr baseColWidth="10" defaultRowHeight="15.75" x14ac:dyDescent="0.25"/>
  <cols>
    <col min="1" max="1" width="11.42578125" style="1"/>
    <col min="2" max="2" width="66" style="40" customWidth="1"/>
    <col min="3" max="3" width="10.140625" style="40" hidden="1" customWidth="1"/>
    <col min="4" max="5" width="17.7109375" style="40" bestFit="1" customWidth="1"/>
    <col min="6" max="6" width="0.7109375" customWidth="1"/>
    <col min="7" max="7" width="23.5703125" bestFit="1" customWidth="1"/>
    <col min="8" max="8" width="1" customWidth="1"/>
    <col min="9" max="9" width="17" bestFit="1" customWidth="1"/>
  </cols>
  <sheetData>
    <row r="1" spans="2:35" x14ac:dyDescent="0.25"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35" ht="27" x14ac:dyDescent="0.35">
      <c r="B2" s="3" t="s">
        <v>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5" ht="27" x14ac:dyDescent="0.35">
      <c r="B3" s="3" t="s">
        <v>1</v>
      </c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35" ht="20.25" x14ac:dyDescent="0.3">
      <c r="B4" s="4" t="s">
        <v>2</v>
      </c>
      <c r="C4" s="4"/>
      <c r="D4" s="4"/>
      <c r="E4" s="4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5" ht="20.25" x14ac:dyDescent="0.3">
      <c r="B5" s="4" t="s">
        <v>3</v>
      </c>
      <c r="C5" s="4"/>
      <c r="D5" s="4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35" x14ac:dyDescent="0.25">
      <c r="B6" s="5"/>
      <c r="C6" s="5"/>
      <c r="D6" s="5"/>
      <c r="E6" s="5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35" ht="15" x14ac:dyDescent="0.25"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5" s="1" customFormat="1" ht="15" x14ac:dyDescent="0.25">
      <c r="B8" s="7"/>
      <c r="C8" s="7"/>
      <c r="D8" s="6"/>
      <c r="E8" s="6"/>
      <c r="F8" s="6"/>
      <c r="G8" s="6"/>
      <c r="H8" s="6"/>
      <c r="I8" s="6"/>
    </row>
    <row r="9" spans="2:35" s="1" customFormat="1" ht="15" x14ac:dyDescent="0.25">
      <c r="B9" s="6"/>
      <c r="C9" s="6"/>
      <c r="D9" s="6"/>
      <c r="E9" s="6"/>
      <c r="F9" s="6"/>
      <c r="G9" s="6"/>
      <c r="H9" s="6"/>
      <c r="I9" s="6"/>
    </row>
    <row r="10" spans="2:35" ht="15" x14ac:dyDescent="0.25"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2:35" ht="15" x14ac:dyDescent="0.25"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2:35" ht="12" customHeight="1" x14ac:dyDescent="0.25">
      <c r="B12" s="8"/>
      <c r="C12" s="8"/>
      <c r="D12" s="9">
        <v>2022</v>
      </c>
      <c r="E12" s="9">
        <v>2021</v>
      </c>
      <c r="F12" s="10"/>
      <c r="G12" s="9" t="s">
        <v>4</v>
      </c>
      <c r="H12" s="11"/>
      <c r="I12" s="9" t="s">
        <v>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2:35" ht="12" customHeight="1" x14ac:dyDescent="0.25">
      <c r="B13" s="12" t="s">
        <v>6</v>
      </c>
      <c r="C13" s="12"/>
      <c r="D13" s="10"/>
      <c r="E13" s="10"/>
      <c r="F13" s="11"/>
      <c r="G13" s="11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12" customHeight="1" x14ac:dyDescent="0.25">
      <c r="B14" s="13" t="s">
        <v>7</v>
      </c>
      <c r="C14" s="13"/>
      <c r="D14" s="14">
        <f>+'[1]Estados de resultados 1'!D14</f>
        <v>883274223.39999998</v>
      </c>
      <c r="E14" s="14">
        <f>680872434.82-E15</f>
        <v>627614632.82000005</v>
      </c>
      <c r="F14" s="15"/>
      <c r="G14" s="15">
        <f>+D14-E14</f>
        <v>255659590.57999992</v>
      </c>
      <c r="H14" s="15"/>
      <c r="I14" s="16">
        <f>+G14/D14</f>
        <v>0.28944532038519799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12" customHeight="1" x14ac:dyDescent="0.25">
      <c r="B15" s="13" t="s">
        <v>8</v>
      </c>
      <c r="C15" s="13"/>
      <c r="D15" s="14">
        <f>+'[1]Estados de resultados 1'!D15</f>
        <v>50441171</v>
      </c>
      <c r="E15" s="14">
        <v>53257802</v>
      </c>
      <c r="F15" s="15"/>
      <c r="G15" s="15">
        <f t="shared" ref="G15:G16" si="0">+D15-E15</f>
        <v>-2816631</v>
      </c>
      <c r="H15" s="6"/>
      <c r="I15" s="16">
        <f t="shared" ref="I15:I17" si="1">+G15/D15</f>
        <v>-5.583992092491271E-2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12" customHeight="1" x14ac:dyDescent="0.25">
      <c r="B16" s="13" t="s">
        <v>9</v>
      </c>
      <c r="C16" s="13"/>
      <c r="D16" s="17">
        <v>0</v>
      </c>
      <c r="E16" s="17">
        <v>0</v>
      </c>
      <c r="F16" s="15"/>
      <c r="G16" s="18">
        <f t="shared" si="0"/>
        <v>0</v>
      </c>
      <c r="H16" s="6"/>
      <c r="I16" s="19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12" customHeight="1" x14ac:dyDescent="0.25">
      <c r="B17" s="12" t="s">
        <v>10</v>
      </c>
      <c r="C17" s="12"/>
      <c r="D17" s="20">
        <f>SUM(D14:D16)</f>
        <v>933715394.39999998</v>
      </c>
      <c r="E17" s="20">
        <f>SUM(E14:E16)</f>
        <v>680872434.82000005</v>
      </c>
      <c r="F17" s="15"/>
      <c r="G17" s="20">
        <f>SUM(G14:G16)</f>
        <v>252842959.57999992</v>
      </c>
      <c r="H17" s="6"/>
      <c r="I17" s="21">
        <f t="shared" si="1"/>
        <v>0.27079232183215241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12" customHeight="1" x14ac:dyDescent="0.25">
      <c r="B18" s="12"/>
      <c r="C18" s="12"/>
      <c r="D18" s="20"/>
      <c r="E18" s="20"/>
      <c r="F18" s="15"/>
      <c r="G18" s="15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12" customHeight="1" x14ac:dyDescent="0.25">
      <c r="B19" s="12"/>
      <c r="C19" s="12"/>
      <c r="D19" s="20"/>
      <c r="E19" s="20"/>
      <c r="F19" s="15"/>
      <c r="G19" s="15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ht="12" customHeight="1" x14ac:dyDescent="0.25">
      <c r="B20" s="22" t="s">
        <v>11</v>
      </c>
      <c r="C20" s="22"/>
      <c r="D20" s="23"/>
      <c r="E20" s="23"/>
      <c r="F20" s="15"/>
      <c r="G20" s="15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ht="12" customHeight="1" x14ac:dyDescent="0.25">
      <c r="B21" s="24" t="s">
        <v>12</v>
      </c>
      <c r="C21" s="24" t="s">
        <v>13</v>
      </c>
      <c r="D21" s="14">
        <f>+'[1]Estados de resultados 1'!D21</f>
        <v>241763320.30000001</v>
      </c>
      <c r="E21" s="14">
        <v>563757021.99000001</v>
      </c>
      <c r="F21" s="15"/>
      <c r="G21" s="15">
        <f t="shared" ref="G21:G28" si="2">+D21-E21</f>
        <v>-321993701.69</v>
      </c>
      <c r="H21" s="15"/>
      <c r="I21" s="16">
        <f t="shared" ref="I21:I29" si="3">+G21/D21</f>
        <v>-1.3318550609349817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ht="12" customHeight="1" x14ac:dyDescent="0.25">
      <c r="B22" s="13" t="s">
        <v>14</v>
      </c>
      <c r="C22" s="24" t="s">
        <v>15</v>
      </c>
      <c r="D22" s="14">
        <f>+'[1]Estados de resultados 1'!D22</f>
        <v>12856096.609999999</v>
      </c>
      <c r="E22" s="14">
        <v>39288124.32</v>
      </c>
      <c r="F22" s="15"/>
      <c r="G22" s="15">
        <f t="shared" si="2"/>
        <v>-26432027.710000001</v>
      </c>
      <c r="H22" s="6"/>
      <c r="I22" s="16">
        <f t="shared" si="3"/>
        <v>-2.0559916833107872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2:35" ht="12" customHeight="1" x14ac:dyDescent="0.25">
      <c r="B23" s="13" t="s">
        <v>16</v>
      </c>
      <c r="C23" s="24" t="s">
        <v>17</v>
      </c>
      <c r="D23" s="14">
        <f>+'[1]Estados de resultados 1'!D23</f>
        <v>5155486.95</v>
      </c>
      <c r="E23" s="14">
        <v>25928065.050000001</v>
      </c>
      <c r="F23" s="15"/>
      <c r="G23" s="15">
        <f t="shared" si="2"/>
        <v>-20772578.100000001</v>
      </c>
      <c r="H23" s="6"/>
      <c r="I23" s="16">
        <f t="shared" si="3"/>
        <v>-4.0292174728519097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2:35" ht="12" customHeight="1" x14ac:dyDescent="0.25">
      <c r="B24" s="13" t="s">
        <v>18</v>
      </c>
      <c r="C24" s="24" t="s">
        <v>19</v>
      </c>
      <c r="D24" s="14">
        <f>+'[1]Estados de resultados 1'!D24</f>
        <v>2043688.2900000019</v>
      </c>
      <c r="E24" s="14">
        <v>0</v>
      </c>
      <c r="F24" s="15"/>
      <c r="G24" s="25">
        <f t="shared" si="2"/>
        <v>2043688.2900000019</v>
      </c>
      <c r="H24" s="6"/>
      <c r="I24" s="26">
        <f t="shared" si="3"/>
        <v>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2:35" ht="12" customHeight="1" x14ac:dyDescent="0.25">
      <c r="B25" s="13" t="s">
        <v>20</v>
      </c>
      <c r="C25" s="13"/>
      <c r="D25" s="14">
        <f>+'[1]Estados de resultados 1'!D25</f>
        <v>1293271.5200000121</v>
      </c>
      <c r="E25" s="14">
        <v>7201379.8399999999</v>
      </c>
      <c r="F25" s="15"/>
      <c r="G25" s="15">
        <f t="shared" si="2"/>
        <v>-5908108.3199999873</v>
      </c>
      <c r="H25" s="15"/>
      <c r="I25" s="16">
        <f t="shared" si="3"/>
        <v>-4.5683433282439649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12" customHeight="1" x14ac:dyDescent="0.25">
      <c r="B26" s="13" t="s">
        <v>21</v>
      </c>
      <c r="C26" s="24" t="s">
        <v>22</v>
      </c>
      <c r="D26" s="14">
        <f>+'[1]Estados de resultados 1'!D26</f>
        <v>1596825.88</v>
      </c>
      <c r="E26" s="14">
        <v>11321482.890000001</v>
      </c>
      <c r="F26" s="15"/>
      <c r="G26" s="15"/>
      <c r="H26" s="15"/>
      <c r="I26" s="1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ht="12" customHeight="1" x14ac:dyDescent="0.25">
      <c r="B27" s="13" t="s">
        <v>23</v>
      </c>
      <c r="C27" s="24" t="s">
        <v>24</v>
      </c>
      <c r="D27" s="14">
        <f>+'[1]Estados de resultados 1'!D27</f>
        <v>864111.22</v>
      </c>
      <c r="E27" s="14">
        <v>864111.22</v>
      </c>
      <c r="F27" s="15"/>
      <c r="G27" s="15">
        <f t="shared" si="2"/>
        <v>0</v>
      </c>
      <c r="H27" s="6"/>
      <c r="I27" s="16">
        <f t="shared" si="3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ht="12" customHeight="1" x14ac:dyDescent="0.25">
      <c r="B28" s="13" t="s">
        <v>25</v>
      </c>
      <c r="C28" s="13"/>
      <c r="D28" s="17">
        <v>0</v>
      </c>
      <c r="E28" s="17">
        <v>0</v>
      </c>
      <c r="F28" s="15"/>
      <c r="G28" s="18">
        <f t="shared" si="2"/>
        <v>0</v>
      </c>
      <c r="H28" s="6"/>
      <c r="I28" s="19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ht="12" customHeight="1" x14ac:dyDescent="0.25">
      <c r="B29" s="12" t="s">
        <v>26</v>
      </c>
      <c r="C29" s="12"/>
      <c r="D29" s="27">
        <f>SUM(D21:D28)</f>
        <v>265572800.77000001</v>
      </c>
      <c r="E29" s="27">
        <f>SUM(E21:E28)</f>
        <v>648360185.31000006</v>
      </c>
      <c r="F29" s="15"/>
      <c r="G29" s="27">
        <f>SUM(G21:G28)</f>
        <v>-373062727.52999997</v>
      </c>
      <c r="H29" s="6"/>
      <c r="I29" s="16">
        <f t="shared" si="3"/>
        <v>-1.4047474984198094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ht="12" customHeight="1" x14ac:dyDescent="0.25">
      <c r="B30" s="12"/>
      <c r="C30" s="12"/>
      <c r="D30" s="20"/>
      <c r="E30" s="20"/>
      <c r="F30" s="15"/>
      <c r="G30" s="15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2" customHeight="1" x14ac:dyDescent="0.25">
      <c r="B31" s="12"/>
      <c r="C31" s="12"/>
      <c r="D31" s="28"/>
      <c r="E31" s="29"/>
      <c r="F31" s="15"/>
      <c r="G31" s="15"/>
      <c r="H31" s="6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ht="12" customHeight="1" x14ac:dyDescent="0.25">
      <c r="B32" s="13" t="s">
        <v>27</v>
      </c>
      <c r="C32" s="13"/>
      <c r="D32" s="30">
        <v>0</v>
      </c>
      <c r="E32" s="14">
        <v>0</v>
      </c>
      <c r="F32" s="15"/>
      <c r="G32" s="15">
        <v>0</v>
      </c>
      <c r="H32" s="6"/>
      <c r="I32" s="15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2:35" ht="12" customHeight="1" x14ac:dyDescent="0.25">
      <c r="B33" s="13" t="s">
        <v>28</v>
      </c>
      <c r="C33" s="13"/>
      <c r="D33" s="17">
        <v>0</v>
      </c>
      <c r="E33" s="17">
        <v>0</v>
      </c>
      <c r="F33" s="15"/>
      <c r="G33" s="18">
        <v>0</v>
      </c>
      <c r="H33" s="6"/>
      <c r="I33" s="18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ht="12" customHeight="1" x14ac:dyDescent="0.25">
      <c r="B34" s="12" t="s">
        <v>29</v>
      </c>
      <c r="C34" s="12"/>
      <c r="D34" s="20">
        <f>+D17-D29-D32-D33</f>
        <v>668142593.63</v>
      </c>
      <c r="E34" s="20">
        <f>+E17-E29-E32-E33</f>
        <v>32512249.50999999</v>
      </c>
      <c r="F34" s="15"/>
      <c r="G34" s="20">
        <f>+G17-G29-G32-G33</f>
        <v>625905687.1099999</v>
      </c>
      <c r="H34" s="6"/>
      <c r="I34" s="16">
        <f t="shared" ref="I34" si="4">+G34/D34</f>
        <v>0.93678459220728894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2:35" ht="12" customHeight="1" x14ac:dyDescent="0.25">
      <c r="B35" s="12"/>
      <c r="C35" s="12"/>
      <c r="D35" s="20"/>
      <c r="E35" s="20"/>
      <c r="F35" s="15"/>
      <c r="G35" s="15"/>
      <c r="H35" s="6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2:35" ht="12" customHeight="1" x14ac:dyDescent="0.25">
      <c r="B36" s="24"/>
      <c r="C36" s="24"/>
      <c r="D36" s="31"/>
      <c r="E36" s="31"/>
      <c r="F36" s="15"/>
      <c r="G36" s="15"/>
      <c r="H36" s="6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ht="12" customHeight="1" x14ac:dyDescent="0.25">
      <c r="B37" s="32"/>
      <c r="C37" s="32"/>
      <c r="D37" s="33"/>
      <c r="E37" s="34"/>
      <c r="F37" s="15"/>
      <c r="G37" s="15"/>
      <c r="H37" s="6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ht="12" customHeight="1" x14ac:dyDescent="0.25">
      <c r="B38" s="35"/>
      <c r="C38" s="35"/>
      <c r="D38" s="5"/>
      <c r="E38" s="5"/>
      <c r="F38" s="36"/>
      <c r="G38" s="6"/>
      <c r="H38" s="6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2:35" ht="12" customHeight="1" x14ac:dyDescent="0.25">
      <c r="B39" s="37" t="s">
        <v>30</v>
      </c>
      <c r="C39" s="35"/>
      <c r="D39" s="5"/>
      <c r="E39" s="5"/>
      <c r="F39" s="6"/>
      <c r="G39" s="37" t="s">
        <v>31</v>
      </c>
      <c r="H39" s="6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ht="12" customHeight="1" x14ac:dyDescent="0.25">
      <c r="B40" s="5" t="s">
        <v>32</v>
      </c>
      <c r="C40" s="35"/>
      <c r="D40" s="5"/>
      <c r="E40" s="5"/>
      <c r="F40" s="6"/>
      <c r="G40" s="5" t="s">
        <v>33</v>
      </c>
      <c r="H40" s="6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2:35" x14ac:dyDescent="0.25">
      <c r="B41" s="5" t="s">
        <v>34</v>
      </c>
      <c r="C41" s="5"/>
      <c r="D41" s="5"/>
      <c r="E41" s="5"/>
      <c r="F41" s="6"/>
      <c r="G41" s="5" t="s">
        <v>35</v>
      </c>
      <c r="H41" s="6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2:35" x14ac:dyDescent="0.25">
      <c r="B42" s="5"/>
      <c r="C42" s="5"/>
      <c r="D42" s="38"/>
      <c r="E42" s="38"/>
      <c r="F42" s="15"/>
      <c r="G42" s="15"/>
      <c r="H42" s="6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2:35" x14ac:dyDescent="0.25">
      <c r="B43" s="5"/>
      <c r="C43" s="5"/>
      <c r="D43" s="38"/>
      <c r="E43" s="38"/>
      <c r="F43" s="15"/>
      <c r="G43" s="15"/>
      <c r="H43" s="6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x14ac:dyDescent="0.25">
      <c r="B44" s="5"/>
      <c r="C44" s="5"/>
      <c r="D44" s="38"/>
      <c r="E44" s="38"/>
      <c r="F44" s="15"/>
      <c r="G44" s="15"/>
      <c r="H44" s="6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2:35" x14ac:dyDescent="0.25">
      <c r="B45" s="5"/>
      <c r="C45" s="5"/>
      <c r="D45" s="38"/>
      <c r="E45" s="38"/>
      <c r="F45" s="15"/>
      <c r="G45" s="15"/>
      <c r="H45" s="6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x14ac:dyDescent="0.25">
      <c r="B46" s="5"/>
      <c r="C46" s="5"/>
      <c r="D46" s="39"/>
      <c r="E46" s="5"/>
      <c r="F46" s="6"/>
      <c r="G46" s="6"/>
      <c r="H46" s="6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2:35" x14ac:dyDescent="0.25">
      <c r="B47" s="5"/>
      <c r="C47" s="5"/>
      <c r="D47" s="5"/>
      <c r="E47" s="5"/>
      <c r="F47" s="6"/>
      <c r="G47" s="6"/>
      <c r="H47" s="6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2:35" x14ac:dyDescent="0.25"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x14ac:dyDescent="0.25"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2:35" x14ac:dyDescent="0.25"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2:35" x14ac:dyDescent="0.25"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2:35" x14ac:dyDescent="0.25"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2:35" x14ac:dyDescent="0.25"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2:35" x14ac:dyDescent="0.25"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2:35" x14ac:dyDescent="0.25"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2:35" x14ac:dyDescent="0.25"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5" x14ac:dyDescent="0.25"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5" x14ac:dyDescent="0.25"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2:35" x14ac:dyDescent="0.25"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2:35" x14ac:dyDescent="0.25"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2:35" x14ac:dyDescent="0.25"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2:35" x14ac:dyDescent="0.25"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2:35" x14ac:dyDescent="0.25">
      <c r="B63" s="2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2:35" x14ac:dyDescent="0.25">
      <c r="B64" s="2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</sheetData>
  <mergeCells count="4">
    <mergeCell ref="B2:I2"/>
    <mergeCell ref="B3:I3"/>
    <mergeCell ref="B4:I4"/>
    <mergeCell ref="B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dcterms:created xsi:type="dcterms:W3CDTF">2022-07-19T01:55:10Z</dcterms:created>
  <dcterms:modified xsi:type="dcterms:W3CDTF">2022-07-19T01:56:39Z</dcterms:modified>
</cp:coreProperties>
</file>