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600" yWindow="120" windowWidth="14112" windowHeight="7500"/>
  </bookViews>
  <sheets>
    <sheet name="BG-Oct. 21" sheetId="24" r:id="rId1"/>
    <sheet name="COMPARATIVO" sheetId="14" r:id="rId2"/>
  </sheets>
  <definedNames>
    <definedName name="_xlnm.Print_Area" localSheetId="0">'BG-Oct. 21'!$A$4:$G$79</definedName>
    <definedName name="_xlnm.Print_Area" localSheetId="1">COMPARATIVO!$B$1:$AG$81</definedName>
  </definedNames>
  <calcPr calcId="152511"/>
</workbook>
</file>

<file path=xl/calcChain.xml><?xml version="1.0" encoding="utf-8"?>
<calcChain xmlns="http://schemas.openxmlformats.org/spreadsheetml/2006/main">
  <c r="F67" i="24" l="1"/>
  <c r="F57" i="24"/>
  <c r="F59" i="24" s="1"/>
  <c r="F69" i="24" s="1"/>
  <c r="E57" i="24"/>
  <c r="E51" i="24"/>
  <c r="E44" i="24"/>
  <c r="F27" i="24"/>
  <c r="E27" i="24"/>
  <c r="F17" i="24"/>
  <c r="F29" i="24" s="1"/>
  <c r="E17" i="24"/>
  <c r="E59" i="24" l="1"/>
  <c r="E29" i="24"/>
  <c r="E63" i="24"/>
  <c r="E67" i="24" s="1"/>
  <c r="E69" i="24" s="1"/>
  <c r="E71" i="24" s="1"/>
  <c r="G60" i="14" l="1"/>
  <c r="I57" i="14" l="1"/>
  <c r="AG57" i="14"/>
  <c r="AG51" i="14"/>
  <c r="AG59" i="14" s="1"/>
  <c r="AG44" i="14"/>
  <c r="AG27" i="14"/>
  <c r="AG17" i="14"/>
  <c r="AE57" i="14"/>
  <c r="AE51" i="14"/>
  <c r="AE44" i="14"/>
  <c r="AE27" i="14"/>
  <c r="AE17" i="14"/>
  <c r="AC57" i="14"/>
  <c r="AC51" i="14"/>
  <c r="AC44" i="14"/>
  <c r="AC27" i="14"/>
  <c r="AC17" i="14"/>
  <c r="AA57" i="14"/>
  <c r="AA51" i="14"/>
  <c r="AA44" i="14"/>
  <c r="AA27" i="14"/>
  <c r="Y57" i="14"/>
  <c r="Y51" i="14"/>
  <c r="Y44" i="14"/>
  <c r="Y27" i="14"/>
  <c r="Y17" i="14"/>
  <c r="W57" i="14"/>
  <c r="W51" i="14"/>
  <c r="W44" i="14"/>
  <c r="W59" i="14" s="1"/>
  <c r="W27" i="14"/>
  <c r="W17" i="14"/>
  <c r="U57" i="14"/>
  <c r="U51" i="14"/>
  <c r="U44" i="14"/>
  <c r="U27" i="14"/>
  <c r="U17" i="14"/>
  <c r="S57" i="14"/>
  <c r="S51" i="14"/>
  <c r="S44" i="14"/>
  <c r="S27" i="14"/>
  <c r="S17" i="14"/>
  <c r="Q57" i="14"/>
  <c r="Q51" i="14"/>
  <c r="Q44" i="14"/>
  <c r="Q27" i="14"/>
  <c r="Q17" i="14"/>
  <c r="O57" i="14"/>
  <c r="O51" i="14"/>
  <c r="O44" i="14"/>
  <c r="O27" i="14"/>
  <c r="O17" i="14"/>
  <c r="M57" i="14"/>
  <c r="M51" i="14"/>
  <c r="M44" i="14"/>
  <c r="M27" i="14"/>
  <c r="M17" i="14"/>
  <c r="E57" i="14"/>
  <c r="E51" i="14"/>
  <c r="E44" i="14"/>
  <c r="E27" i="14"/>
  <c r="G57" i="14"/>
  <c r="G51" i="14"/>
  <c r="G44" i="14"/>
  <c r="G27" i="14"/>
  <c r="G17" i="14"/>
  <c r="AE59" i="14" l="1"/>
  <c r="G59" i="14"/>
  <c r="AC29" i="14"/>
  <c r="E59" i="14"/>
  <c r="U29" i="14"/>
  <c r="Q59" i="14"/>
  <c r="E17" i="14"/>
  <c r="E29" i="14" s="1"/>
  <c r="AG29" i="14"/>
  <c r="AG63" i="14" s="1"/>
  <c r="AG67" i="14" s="1"/>
  <c r="AG69" i="14" s="1"/>
  <c r="G29" i="14"/>
  <c r="M29" i="14"/>
  <c r="O29" i="14"/>
  <c r="W29" i="14"/>
  <c r="W67" i="14" s="1"/>
  <c r="W69" i="14" s="1"/>
  <c r="AA59" i="14"/>
  <c r="AE29" i="14"/>
  <c r="AE63" i="14" s="1"/>
  <c r="AE67" i="14" s="1"/>
  <c r="AE69" i="14" s="1"/>
  <c r="I27" i="14"/>
  <c r="K27" i="14" s="1"/>
  <c r="AC59" i="14"/>
  <c r="I51" i="14"/>
  <c r="K51" i="14" s="1"/>
  <c r="Y59" i="14"/>
  <c r="U59" i="14"/>
  <c r="S59" i="14"/>
  <c r="O59" i="14"/>
  <c r="Y29" i="14"/>
  <c r="S29" i="14"/>
  <c r="Q29" i="14"/>
  <c r="Q67" i="14" s="1"/>
  <c r="Q69" i="14" s="1"/>
  <c r="M59" i="14"/>
  <c r="M67" i="14" s="1"/>
  <c r="M69" i="14" s="1"/>
  <c r="G67" i="14" l="1"/>
  <c r="G69" i="14" s="1"/>
  <c r="G75" i="14" s="1"/>
  <c r="AC67" i="14"/>
  <c r="AC69" i="14" s="1"/>
  <c r="E67" i="14"/>
  <c r="E69" i="14" s="1"/>
  <c r="S67" i="14"/>
  <c r="S69" i="14" s="1"/>
  <c r="O67" i="14"/>
  <c r="O69" i="14" s="1"/>
  <c r="M85" i="14"/>
  <c r="Y67" i="14"/>
  <c r="Y69" i="14" s="1"/>
  <c r="I44" i="14"/>
  <c r="I17" i="14"/>
  <c r="U67" i="14"/>
  <c r="U69" i="14" s="1"/>
  <c r="K17" i="14" l="1"/>
  <c r="I29" i="14"/>
  <c r="K29" i="14" s="1"/>
  <c r="K44" i="14"/>
  <c r="I59" i="14"/>
  <c r="K59" i="14" l="1"/>
  <c r="I67" i="14" l="1"/>
  <c r="I69" i="14" l="1"/>
  <c r="K67" i="14"/>
  <c r="I75" i="14" l="1"/>
  <c r="K69" i="14"/>
  <c r="AA17" i="14" l="1"/>
  <c r="AA29" i="14" s="1"/>
  <c r="AA67" i="14" s="1"/>
  <c r="AA69" i="14" s="1"/>
</calcChain>
</file>

<file path=xl/sharedStrings.xml><?xml version="1.0" encoding="utf-8"?>
<sst xmlns="http://schemas.openxmlformats.org/spreadsheetml/2006/main" count="151" uniqueCount="76">
  <si>
    <t>DIRECCION GENERAL DE BIENES NACIONALES</t>
  </si>
  <si>
    <t>BALANCE GENERAL</t>
  </si>
  <si>
    <t>VALORES RD$</t>
  </si>
  <si>
    <t xml:space="preserve">Activos </t>
  </si>
  <si>
    <t>Activos Corrientes</t>
  </si>
  <si>
    <t>Gastos Pagados por Anticipado</t>
  </si>
  <si>
    <t>(Nota 8)</t>
  </si>
  <si>
    <t>(Nota 9)</t>
  </si>
  <si>
    <t>(Nota 10)</t>
  </si>
  <si>
    <t>Total Activos Corrientes</t>
  </si>
  <si>
    <t>Activos no Corrientes</t>
  </si>
  <si>
    <t>(Nota 13)</t>
  </si>
  <si>
    <t>(Nota 14)</t>
  </si>
  <si>
    <t>(Nota 15)</t>
  </si>
  <si>
    <t>(Nota 16)</t>
  </si>
  <si>
    <t>(Nota 17)</t>
  </si>
  <si>
    <t>Total Activos no Corrientes</t>
  </si>
  <si>
    <t>Total Activos</t>
  </si>
  <si>
    <t>Pasivos</t>
  </si>
  <si>
    <t>Pasivos Corrientes</t>
  </si>
  <si>
    <t>Pensiones</t>
  </si>
  <si>
    <t>(Nota 18)</t>
  </si>
  <si>
    <t>(Nota 20)</t>
  </si>
  <si>
    <t>(Nota 21)</t>
  </si>
  <si>
    <t>Pasivos no Corrientes</t>
  </si>
  <si>
    <t>(Nota 27)</t>
  </si>
  <si>
    <t>Total Pasivos</t>
  </si>
  <si>
    <t>Reservas</t>
  </si>
  <si>
    <t>Resultados Positivos (ahorro)/negativo (desahorro)</t>
  </si>
  <si>
    <t>Disponiblidades en Caja y Bancos</t>
  </si>
  <si>
    <t>Inventario de Consumo</t>
  </si>
  <si>
    <t>Bienes de Uso Neto</t>
  </si>
  <si>
    <t>Depreciacion Acumulada</t>
  </si>
  <si>
    <t>(Nota 28)</t>
  </si>
  <si>
    <t>Cuentas por Pagar a Largo Plazo</t>
  </si>
  <si>
    <t>(Nota 29)</t>
  </si>
  <si>
    <t>Patrimonio Institucional</t>
  </si>
  <si>
    <t>Total Pasivos y patrimonio</t>
  </si>
  <si>
    <t>Resultado Acumulado</t>
  </si>
  <si>
    <t>Otros Pasivos no Corrientes</t>
  </si>
  <si>
    <t>Beneficios a Empleados a Largo Plazo</t>
  </si>
  <si>
    <t>Provisiones a Largo Plazo</t>
  </si>
  <si>
    <t>Otros Pasivos Corrientes</t>
  </si>
  <si>
    <t>Beneficios a Empleados a Corto Plazo</t>
  </si>
  <si>
    <t>Provisiones a Corto Plazo</t>
  </si>
  <si>
    <t>Otros Activos no Financieros</t>
  </si>
  <si>
    <t>Activos Intangibles</t>
  </si>
  <si>
    <t>Propiedad, Planta y Equipo Neto</t>
  </si>
  <si>
    <t>Otros Activos Financieros</t>
  </si>
  <si>
    <t>Cuentas por Cobrar a Largo Plazo</t>
  </si>
  <si>
    <t xml:space="preserve">Activos Netos/Patrimonio </t>
  </si>
  <si>
    <t>Total Patrimonio</t>
  </si>
  <si>
    <t>Cuentas por Pagar a Proveedores</t>
  </si>
  <si>
    <t>Cuentas por Pagar a Corto Plazo:</t>
  </si>
  <si>
    <t>Cuentas por Pagar Notarizaciones</t>
  </si>
  <si>
    <t>Cuentas por Pagar Devoluciones</t>
  </si>
  <si>
    <t>Cuentas y Documentos por Cobrar Corto Plazo</t>
  </si>
  <si>
    <t>Total Cuentas por Pagar a Corto Plazo</t>
  </si>
  <si>
    <t>Total Cuentas por Pagar a Largo Plazo</t>
  </si>
  <si>
    <t xml:space="preserve">Revisado Por: </t>
  </si>
  <si>
    <t xml:space="preserve">       Preparado Por:</t>
  </si>
  <si>
    <t>Viatico  Por Pagar</t>
  </si>
  <si>
    <t>Prestaciones Laborales por pagar</t>
  </si>
  <si>
    <r>
      <t xml:space="preserve"> </t>
    </r>
    <r>
      <rPr>
        <b/>
        <sz val="18"/>
        <color indexed="8"/>
        <rFont val="Times New Roman"/>
        <family val="1"/>
      </rPr>
      <t xml:space="preserve"> Lic. Francisco De Leon</t>
    </r>
  </si>
  <si>
    <r>
      <t xml:space="preserve">  </t>
    </r>
    <r>
      <rPr>
        <b/>
        <sz val="18"/>
        <color indexed="8"/>
        <rFont val="Times New Roman"/>
        <family val="1"/>
      </rPr>
      <t xml:space="preserve">  Enc. Contabilidad</t>
    </r>
  </si>
  <si>
    <t>Lic. Juan De Dios Duran</t>
  </si>
  <si>
    <t xml:space="preserve">     Director Financiero</t>
  </si>
  <si>
    <t>Cuentas por Pagar a Largo Plazo:</t>
  </si>
  <si>
    <t>Variacion RD$</t>
  </si>
  <si>
    <t>%</t>
  </si>
  <si>
    <t xml:space="preserve">              Preparado Por:</t>
  </si>
  <si>
    <r>
      <t xml:space="preserve">    </t>
    </r>
    <r>
      <rPr>
        <b/>
        <sz val="18"/>
        <color indexed="8"/>
        <rFont val="Times New Roman"/>
        <family val="1"/>
      </rPr>
      <t xml:space="preserve">  Enc. Contabilidad</t>
    </r>
  </si>
  <si>
    <t xml:space="preserve"> Lic. Francisco De Leon</t>
  </si>
  <si>
    <t>COMPARATIVO MENSUAL</t>
  </si>
  <si>
    <t>EN VALORES RD$</t>
  </si>
  <si>
    <t>AL 31 DE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</si>
</sst>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_-[$RD$-1C0A]* #,##0.00_ ;_-[$RD$-1C0A]* \-#,##0.00\ ;_-[$RD$-1C0A]* &quot;-&quot;??_ ;_-@_ "/>
    <numFmt numFmtId="166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name val="Times New Roman"/>
      <family val="1"/>
    </font>
    <font>
      <b/>
      <sz val="18"/>
      <color rgb="FFC00000"/>
      <name val="Times New Roman"/>
      <family val="1"/>
    </font>
    <font>
      <b/>
      <sz val="18"/>
      <color rgb="FF000000"/>
      <name val="Times New Roman"/>
      <family val="1"/>
    </font>
    <font>
      <b/>
      <sz val="18"/>
      <color indexed="8"/>
      <name val="Times New Roman"/>
      <family val="1"/>
    </font>
    <font>
      <b/>
      <sz val="20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0" applyFont="1" applyFill="1" applyBorder="1"/>
    <xf numFmtId="43" fontId="2" fillId="2" borderId="0" xfId="1" applyFont="1" applyFill="1" applyBorder="1"/>
    <xf numFmtId="0" fontId="2" fillId="0" borderId="0" xfId="0" applyFont="1" applyBorder="1"/>
    <xf numFmtId="4" fontId="2" fillId="2" borderId="0" xfId="0" applyNumberFormat="1" applyFont="1" applyFill="1" applyBorder="1"/>
    <xf numFmtId="43" fontId="2" fillId="2" borderId="0" xfId="0" applyNumberFormat="1" applyFont="1" applyFill="1" applyBorder="1"/>
    <xf numFmtId="0" fontId="6" fillId="2" borderId="0" xfId="0" applyFont="1" applyFill="1" applyBorder="1"/>
    <xf numFmtId="0" fontId="6" fillId="0" borderId="0" xfId="0" applyFont="1" applyBorder="1"/>
    <xf numFmtId="0" fontId="7" fillId="2" borderId="0" xfId="0" applyFont="1" applyFill="1" applyBorder="1"/>
    <xf numFmtId="0" fontId="8" fillId="2" borderId="0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14" fontId="8" fillId="2" borderId="0" xfId="0" applyNumberFormat="1" applyFont="1" applyFill="1" applyBorder="1" applyAlignment="1">
      <alignment horizontal="center"/>
    </xf>
    <xf numFmtId="0" fontId="8" fillId="2" borderId="0" xfId="0" applyFont="1" applyFill="1" applyBorder="1"/>
    <xf numFmtId="165" fontId="7" fillId="2" borderId="0" xfId="1" applyNumberFormat="1" applyFont="1" applyFill="1" applyBorder="1" applyAlignment="1">
      <alignment horizontal="right"/>
    </xf>
    <xf numFmtId="165" fontId="7" fillId="2" borderId="0" xfId="1" applyNumberFormat="1" applyFont="1" applyFill="1" applyBorder="1"/>
    <xf numFmtId="4" fontId="7" fillId="2" borderId="0" xfId="1" applyNumberFormat="1" applyFont="1" applyFill="1" applyBorder="1" applyAlignment="1">
      <alignment horizontal="right"/>
    </xf>
    <xf numFmtId="43" fontId="7" fillId="2" borderId="0" xfId="1" applyFont="1" applyFill="1" applyBorder="1" applyAlignment="1">
      <alignment horizontal="left" indent="3"/>
    </xf>
    <xf numFmtId="4" fontId="7" fillId="0" borderId="0" xfId="1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right"/>
    </xf>
    <xf numFmtId="4" fontId="8" fillId="2" borderId="2" xfId="1" applyNumberFormat="1" applyFont="1" applyFill="1" applyBorder="1" applyAlignment="1">
      <alignment horizontal="right"/>
    </xf>
    <xf numFmtId="4" fontId="8" fillId="2" borderId="0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left" indent="3"/>
    </xf>
    <xf numFmtId="0" fontId="7" fillId="2" borderId="0" xfId="0" applyFont="1" applyFill="1" applyBorder="1" applyAlignment="1">
      <alignment horizontal="center"/>
    </xf>
    <xf numFmtId="43" fontId="7" fillId="2" borderId="0" xfId="1" applyFont="1" applyFill="1" applyBorder="1" applyAlignment="1"/>
    <xf numFmtId="4" fontId="7" fillId="2" borderId="0" xfId="0" applyNumberFormat="1" applyFont="1" applyFill="1" applyBorder="1" applyAlignment="1">
      <alignment horizontal="right"/>
    </xf>
    <xf numFmtId="4" fontId="7" fillId="2" borderId="1" xfId="1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right"/>
    </xf>
    <xf numFmtId="43" fontId="7" fillId="2" borderId="0" xfId="0" applyNumberFormat="1" applyFont="1" applyFill="1" applyBorder="1" applyAlignment="1">
      <alignment horizontal="center"/>
    </xf>
    <xf numFmtId="43" fontId="7" fillId="2" borderId="0" xfId="1" applyFont="1" applyFill="1" applyBorder="1" applyAlignment="1">
      <alignment horizontal="center"/>
    </xf>
    <xf numFmtId="4" fontId="9" fillId="2" borderId="0" xfId="1" applyNumberFormat="1" applyFont="1" applyFill="1" applyBorder="1" applyAlignment="1">
      <alignment horizontal="right"/>
    </xf>
    <xf numFmtId="4" fontId="7" fillId="2" borderId="0" xfId="0" applyNumberFormat="1" applyFont="1" applyFill="1" applyBorder="1"/>
    <xf numFmtId="4" fontId="8" fillId="2" borderId="3" xfId="1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4" fontId="7" fillId="2" borderId="0" xfId="0" applyNumberFormat="1" applyFont="1" applyFill="1" applyBorder="1" applyAlignment="1">
      <alignment horizontal="left" indent="5"/>
    </xf>
    <xf numFmtId="0" fontId="7" fillId="2" borderId="0" xfId="0" applyFont="1" applyFill="1" applyBorder="1" applyAlignment="1">
      <alignment horizontal="left" indent="5"/>
    </xf>
    <xf numFmtId="43" fontId="7" fillId="2" borderId="0" xfId="1" applyFont="1" applyFill="1" applyBorder="1" applyAlignment="1">
      <alignment horizontal="right" indent="1"/>
    </xf>
    <xf numFmtId="0" fontId="7" fillId="0" borderId="0" xfId="0" applyFont="1" applyBorder="1"/>
    <xf numFmtId="4" fontId="7" fillId="2" borderId="0" xfId="1" applyNumberFormat="1" applyFont="1" applyFill="1" applyBorder="1" applyAlignment="1">
      <alignment horizontal="left" indent="1"/>
    </xf>
    <xf numFmtId="4" fontId="7" fillId="2" borderId="0" xfId="1" applyNumberFormat="1" applyFont="1" applyFill="1" applyBorder="1" applyAlignment="1"/>
    <xf numFmtId="4" fontId="8" fillId="2" borderId="2" xfId="1" applyNumberFormat="1" applyFont="1" applyFill="1" applyBorder="1" applyAlignment="1"/>
    <xf numFmtId="0" fontId="7" fillId="2" borderId="0" xfId="0" applyNumberFormat="1" applyFont="1" applyFill="1" applyBorder="1" applyAlignment="1">
      <alignment horizontal="left" indent="3"/>
    </xf>
    <xf numFmtId="4" fontId="7" fillId="2" borderId="0" xfId="0" applyNumberFormat="1" applyFont="1" applyFill="1" applyBorder="1" applyAlignment="1">
      <alignment horizontal="left" indent="1"/>
    </xf>
    <xf numFmtId="166" fontId="7" fillId="2" borderId="0" xfId="0" applyNumberFormat="1" applyFont="1" applyFill="1" applyBorder="1" applyAlignment="1">
      <alignment horizontal="center"/>
    </xf>
    <xf numFmtId="4" fontId="10" fillId="3" borderId="0" xfId="0" applyNumberFormat="1" applyFont="1" applyFill="1" applyBorder="1"/>
    <xf numFmtId="0" fontId="8" fillId="2" borderId="1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2" borderId="0" xfId="0" applyFont="1" applyFill="1" applyBorder="1" applyAlignment="1">
      <alignment horizontal="center" vertical="top"/>
    </xf>
    <xf numFmtId="4" fontId="10" fillId="2" borderId="0" xfId="0" applyNumberFormat="1" applyFont="1" applyFill="1" applyBorder="1"/>
    <xf numFmtId="43" fontId="7" fillId="2" borderId="0" xfId="1" applyFont="1" applyFill="1" applyBorder="1" applyAlignment="1">
      <alignment horizontal="left" indent="5"/>
    </xf>
    <xf numFmtId="0" fontId="11" fillId="2" borderId="0" xfId="0" applyFont="1" applyFill="1" applyBorder="1" applyAlignment="1">
      <alignment horizontal="center"/>
    </xf>
    <xf numFmtId="43" fontId="3" fillId="2" borderId="0" xfId="1" applyFont="1" applyFill="1" applyBorder="1" applyAlignment="1">
      <alignment horizontal="center"/>
    </xf>
    <xf numFmtId="43" fontId="7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left" indent="3"/>
    </xf>
    <xf numFmtId="43" fontId="4" fillId="2" borderId="0" xfId="1" applyFont="1" applyFill="1" applyBorder="1" applyAlignment="1">
      <alignment horizontal="right"/>
    </xf>
    <xf numFmtId="43" fontId="2" fillId="2" borderId="0" xfId="1" applyFont="1" applyFill="1" applyBorder="1" applyAlignment="1">
      <alignment horizontal="right"/>
    </xf>
    <xf numFmtId="4" fontId="8" fillId="2" borderId="0" xfId="1" applyNumberFormat="1" applyFont="1" applyFill="1" applyBorder="1" applyAlignment="1"/>
    <xf numFmtId="17" fontId="8" fillId="2" borderId="1" xfId="0" applyNumberFormat="1" applyFont="1" applyFill="1" applyBorder="1" applyAlignment="1">
      <alignment horizontal="center"/>
    </xf>
    <xf numFmtId="17" fontId="8" fillId="2" borderId="0" xfId="0" applyNumberFormat="1" applyFont="1" applyFill="1" applyBorder="1" applyAlignment="1">
      <alignment horizontal="center"/>
    </xf>
    <xf numFmtId="10" fontId="7" fillId="2" borderId="0" xfId="2" applyNumberFormat="1" applyFont="1" applyFill="1" applyBorder="1" applyAlignment="1">
      <alignment horizontal="right"/>
    </xf>
    <xf numFmtId="10" fontId="8" fillId="2" borderId="2" xfId="2" applyNumberFormat="1" applyFont="1" applyFill="1" applyBorder="1" applyAlignment="1">
      <alignment horizontal="right"/>
    </xf>
    <xf numFmtId="10" fontId="8" fillId="2" borderId="0" xfId="2" applyNumberFormat="1" applyFont="1" applyFill="1" applyBorder="1" applyAlignment="1">
      <alignment horizontal="right"/>
    </xf>
    <xf numFmtId="10" fontId="7" fillId="2" borderId="1" xfId="2" applyNumberFormat="1" applyFont="1" applyFill="1" applyBorder="1" applyAlignment="1">
      <alignment horizontal="right"/>
    </xf>
    <xf numFmtId="10" fontId="8" fillId="2" borderId="3" xfId="2" applyNumberFormat="1" applyFont="1" applyFill="1" applyBorder="1" applyAlignment="1">
      <alignment horizontal="right"/>
    </xf>
    <xf numFmtId="0" fontId="12" fillId="2" borderId="0" xfId="0" applyFont="1" applyFill="1" applyBorder="1" applyAlignment="1"/>
    <xf numFmtId="0" fontId="11" fillId="2" borderId="0" xfId="0" applyFont="1" applyFill="1" applyBorder="1" applyAlignment="1"/>
    <xf numFmtId="164" fontId="2" fillId="2" borderId="0" xfId="0" applyNumberFormat="1" applyFont="1" applyFill="1" applyBorder="1"/>
    <xf numFmtId="4" fontId="2" fillId="0" borderId="0" xfId="0" applyNumberFormat="1" applyFont="1" applyBorder="1"/>
    <xf numFmtId="10" fontId="2" fillId="0" borderId="0" xfId="2" applyNumberFormat="1" applyFont="1" applyBorder="1"/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3</xdr:col>
      <xdr:colOff>304800</xdr:colOff>
      <xdr:row>16</xdr:row>
      <xdr:rowOff>9525</xdr:rowOff>
    </xdr:to>
    <xdr:sp macro="" textlink="">
      <xdr:nvSpPr>
        <xdr:cNvPr id="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36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18</xdr:row>
      <xdr:rowOff>0</xdr:rowOff>
    </xdr:from>
    <xdr:to>
      <xdr:col>3</xdr:col>
      <xdr:colOff>304800</xdr:colOff>
      <xdr:row>19</xdr:row>
      <xdr:rowOff>9525</xdr:rowOff>
    </xdr:to>
    <xdr:sp macro="" textlink="">
      <xdr:nvSpPr>
        <xdr:cNvPr id="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452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19</xdr:row>
      <xdr:rowOff>0</xdr:rowOff>
    </xdr:from>
    <xdr:to>
      <xdr:col>3</xdr:col>
      <xdr:colOff>304800</xdr:colOff>
      <xdr:row>20</xdr:row>
      <xdr:rowOff>9523</xdr:rowOff>
    </xdr:to>
    <xdr:sp macro="" textlink="">
      <xdr:nvSpPr>
        <xdr:cNvPr id="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4819650"/>
          <a:ext cx="304800" cy="3047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3</xdr:col>
      <xdr:colOff>304800</xdr:colOff>
      <xdr:row>21</xdr:row>
      <xdr:rowOff>9526</xdr:rowOff>
    </xdr:to>
    <xdr:sp macro="" textlink="">
      <xdr:nvSpPr>
        <xdr:cNvPr id="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114925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3</xdr:col>
      <xdr:colOff>304800</xdr:colOff>
      <xdr:row>22</xdr:row>
      <xdr:rowOff>0</xdr:rowOff>
    </xdr:to>
    <xdr:sp macro="" textlink="">
      <xdr:nvSpPr>
        <xdr:cNvPr id="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410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1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1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1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1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2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2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2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2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2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</xdr:row>
      <xdr:rowOff>0</xdr:rowOff>
    </xdr:from>
    <xdr:to>
      <xdr:col>3</xdr:col>
      <xdr:colOff>304800</xdr:colOff>
      <xdr:row>25</xdr:row>
      <xdr:rowOff>0</xdr:rowOff>
    </xdr:to>
    <xdr:sp macro="" textlink="">
      <xdr:nvSpPr>
        <xdr:cNvPr id="2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5705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32</xdr:row>
      <xdr:rowOff>0</xdr:rowOff>
    </xdr:from>
    <xdr:to>
      <xdr:col>3</xdr:col>
      <xdr:colOff>304800</xdr:colOff>
      <xdr:row>33</xdr:row>
      <xdr:rowOff>9525</xdr:rowOff>
    </xdr:to>
    <xdr:sp macro="" textlink="">
      <xdr:nvSpPr>
        <xdr:cNvPr id="2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52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2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</xdr:row>
      <xdr:rowOff>0</xdr:rowOff>
    </xdr:from>
    <xdr:to>
      <xdr:col>3</xdr:col>
      <xdr:colOff>304800</xdr:colOff>
      <xdr:row>34</xdr:row>
      <xdr:rowOff>9525</xdr:rowOff>
    </xdr:to>
    <xdr:sp macro="" textlink="">
      <xdr:nvSpPr>
        <xdr:cNvPr id="3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782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9524</xdr:rowOff>
    </xdr:to>
    <xdr:sp macro="" textlink="">
      <xdr:nvSpPr>
        <xdr:cNvPr id="3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3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3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3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2762250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4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4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4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4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4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4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4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4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4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4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5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5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5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5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5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6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6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6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6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6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7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7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7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7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7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7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7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7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7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7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8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9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9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9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51</xdr:row>
      <xdr:rowOff>0</xdr:rowOff>
    </xdr:from>
    <xdr:to>
      <xdr:col>3</xdr:col>
      <xdr:colOff>304800</xdr:colOff>
      <xdr:row>58</xdr:row>
      <xdr:rowOff>0</xdr:rowOff>
    </xdr:to>
    <xdr:sp macro="" textlink="">
      <xdr:nvSpPr>
        <xdr:cNvPr id="9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9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0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0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0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0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0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1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2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2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2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2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2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2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52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2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2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2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2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3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4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4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5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6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6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53</xdr:row>
      <xdr:rowOff>0</xdr:rowOff>
    </xdr:from>
    <xdr:to>
      <xdr:col>3</xdr:col>
      <xdr:colOff>304800</xdr:colOff>
      <xdr:row>58</xdr:row>
      <xdr:rowOff>9524</xdr:rowOff>
    </xdr:to>
    <xdr:sp macro="" textlink="">
      <xdr:nvSpPr>
        <xdr:cNvPr id="16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3</xdr:col>
      <xdr:colOff>304800</xdr:colOff>
      <xdr:row>58</xdr:row>
      <xdr:rowOff>9525</xdr:rowOff>
    </xdr:to>
    <xdr:sp macro="" textlink="">
      <xdr:nvSpPr>
        <xdr:cNvPr id="17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76200</xdr:colOff>
      <xdr:row>53</xdr:row>
      <xdr:rowOff>0</xdr:rowOff>
    </xdr:from>
    <xdr:to>
      <xdr:col>3</xdr:col>
      <xdr:colOff>381000</xdr:colOff>
      <xdr:row>58</xdr:row>
      <xdr:rowOff>9525</xdr:rowOff>
    </xdr:to>
    <xdr:sp macro="" textlink="">
      <xdr:nvSpPr>
        <xdr:cNvPr id="179" name="AutoShape 1" descr="Resultado de imagen para bienes nacionales"/>
        <xdr:cNvSpPr>
          <a:spLocks noChangeAspect="1" noChangeArrowheads="1"/>
        </xdr:cNvSpPr>
      </xdr:nvSpPr>
      <xdr:spPr bwMode="auto">
        <a:xfrm>
          <a:off x="3829050" y="1128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45</xdr:row>
      <xdr:rowOff>0</xdr:rowOff>
    </xdr:from>
    <xdr:to>
      <xdr:col>3</xdr:col>
      <xdr:colOff>304800</xdr:colOff>
      <xdr:row>46</xdr:row>
      <xdr:rowOff>9525</xdr:rowOff>
    </xdr:to>
    <xdr:sp macro="" textlink="">
      <xdr:nvSpPr>
        <xdr:cNvPr id="18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981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8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8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34</xdr:row>
      <xdr:rowOff>0</xdr:rowOff>
    </xdr:from>
    <xdr:to>
      <xdr:col>3</xdr:col>
      <xdr:colOff>304800</xdr:colOff>
      <xdr:row>35</xdr:row>
      <xdr:rowOff>9525</xdr:rowOff>
    </xdr:to>
    <xdr:sp macro="" textlink="">
      <xdr:nvSpPr>
        <xdr:cNvPr id="19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115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3</xdr:col>
      <xdr:colOff>304800</xdr:colOff>
      <xdr:row>36</xdr:row>
      <xdr:rowOff>0</xdr:rowOff>
    </xdr:to>
    <xdr:sp macro="" textlink="">
      <xdr:nvSpPr>
        <xdr:cNvPr id="19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410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19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1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2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3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4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5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36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6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7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8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09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37</xdr:row>
      <xdr:rowOff>0</xdr:rowOff>
    </xdr:from>
    <xdr:to>
      <xdr:col>3</xdr:col>
      <xdr:colOff>304800</xdr:colOff>
      <xdr:row>42</xdr:row>
      <xdr:rowOff>66675</xdr:rowOff>
    </xdr:to>
    <xdr:sp macro="" textlink="">
      <xdr:nvSpPr>
        <xdr:cNvPr id="210" name="AutoShape 1" descr="Resultado de imagen para bienes nacionales"/>
        <xdr:cNvSpPr>
          <a:spLocks noChangeAspect="1" noChangeArrowheads="1"/>
        </xdr:cNvSpPr>
      </xdr:nvSpPr>
      <xdr:spPr bwMode="auto">
        <a:xfrm>
          <a:off x="3752850" y="8705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388937</xdr:colOff>
      <xdr:row>3</xdr:row>
      <xdr:rowOff>15874</xdr:rowOff>
    </xdr:from>
    <xdr:to>
      <xdr:col>1</xdr:col>
      <xdr:colOff>583406</xdr:colOff>
      <xdr:row>8</xdr:row>
      <xdr:rowOff>19024</xdr:rowOff>
    </xdr:to>
    <xdr:pic>
      <xdr:nvPicPr>
        <xdr:cNvPr id="21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937" y="615949"/>
          <a:ext cx="1508919" cy="1393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908050</xdr:colOff>
      <xdr:row>0</xdr:row>
      <xdr:rowOff>152400</xdr:rowOff>
    </xdr:from>
    <xdr:to>
      <xdr:col>3</xdr:col>
      <xdr:colOff>485286</xdr:colOff>
      <xdr:row>8</xdr:row>
      <xdr:rowOff>0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-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4425" y="977900"/>
          <a:ext cx="2021986" cy="1863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A81"/>
  <sheetViews>
    <sheetView tabSelected="1" zoomScale="80" zoomScaleNormal="80" workbookViewId="0">
      <selection activeCell="D17" sqref="D17"/>
    </sheetView>
  </sheetViews>
  <sheetFormatPr baseColWidth="10" defaultColWidth="11.44140625" defaultRowHeight="15.6" x14ac:dyDescent="0.3"/>
  <cols>
    <col min="1" max="1" width="19.6640625" style="1" customWidth="1"/>
    <col min="2" max="2" width="36.5546875" style="1" customWidth="1"/>
    <col min="3" max="3" width="12" style="1" hidden="1" customWidth="1"/>
    <col min="4" max="4" width="40.5546875" style="1" customWidth="1"/>
    <col min="5" max="5" width="37" style="1" customWidth="1"/>
    <col min="6" max="6" width="23.88671875" style="1" hidden="1" customWidth="1"/>
    <col min="7" max="7" width="30.109375" style="1" bestFit="1" customWidth="1"/>
    <col min="8" max="8" width="20.33203125" style="2" customWidth="1"/>
    <col min="9" max="9" width="17.109375" style="1" bestFit="1" customWidth="1"/>
    <col min="10" max="10" width="18.33203125" style="2" customWidth="1"/>
    <col min="11" max="11" width="25.33203125" style="2" bestFit="1" customWidth="1"/>
    <col min="12" max="12" width="17" style="1" customWidth="1"/>
    <col min="13" max="13" width="11.44140625" style="1"/>
    <col min="14" max="14" width="16.88671875" style="1" bestFit="1" customWidth="1"/>
    <col min="15" max="15" width="14.44140625" style="1" customWidth="1"/>
    <col min="16" max="16" width="13" style="1" bestFit="1" customWidth="1"/>
    <col min="17" max="17" width="14.109375" style="1" bestFit="1" customWidth="1"/>
    <col min="18" max="27" width="11.44140625" style="1"/>
    <col min="28" max="16384" width="11.44140625" style="3"/>
  </cols>
  <sheetData>
    <row r="4" spans="1:12" ht="24.6" x14ac:dyDescent="0.4">
      <c r="A4" s="72" t="s">
        <v>0</v>
      </c>
      <c r="B4" s="72"/>
      <c r="C4" s="72"/>
      <c r="D4" s="72"/>
      <c r="E4" s="72"/>
      <c r="F4" s="72"/>
      <c r="G4" s="72"/>
    </row>
    <row r="5" spans="1:12" ht="20.399999999999999" x14ac:dyDescent="0.35">
      <c r="A5" s="73" t="s">
        <v>1</v>
      </c>
      <c r="B5" s="73"/>
      <c r="C5" s="73"/>
      <c r="D5" s="73"/>
      <c r="E5" s="73"/>
      <c r="F5" s="73"/>
      <c r="G5" s="73"/>
    </row>
    <row r="6" spans="1:12" ht="20.399999999999999" x14ac:dyDescent="0.35">
      <c r="A6" s="73" t="s">
        <v>75</v>
      </c>
      <c r="B6" s="73"/>
      <c r="C6" s="73"/>
      <c r="D6" s="73"/>
      <c r="E6" s="73"/>
      <c r="F6" s="73"/>
      <c r="G6" s="73"/>
    </row>
    <row r="7" spans="1:12" ht="20.399999999999999" x14ac:dyDescent="0.35">
      <c r="A7" s="73" t="s">
        <v>2</v>
      </c>
      <c r="B7" s="73"/>
      <c r="C7" s="73"/>
      <c r="D7" s="73"/>
      <c r="E7" s="73"/>
      <c r="F7" s="73"/>
      <c r="G7" s="73"/>
    </row>
    <row r="8" spans="1:12" ht="22.8" x14ac:dyDescent="0.4">
      <c r="A8" s="8"/>
      <c r="B8" s="8"/>
      <c r="C8" s="8"/>
      <c r="D8" s="9"/>
      <c r="E8" s="8"/>
      <c r="F8" s="8"/>
      <c r="G8" s="8"/>
    </row>
    <row r="9" spans="1:12" ht="22.8" x14ac:dyDescent="0.4">
      <c r="A9" s="8"/>
      <c r="B9" s="8"/>
      <c r="C9" s="8"/>
      <c r="D9" s="9"/>
      <c r="E9" s="10">
        <v>44500</v>
      </c>
      <c r="F9" s="11">
        <v>43769</v>
      </c>
      <c r="G9" s="8"/>
    </row>
    <row r="10" spans="1:12" ht="22.8" x14ac:dyDescent="0.4">
      <c r="A10" s="8"/>
      <c r="B10" s="12" t="s">
        <v>3</v>
      </c>
      <c r="C10" s="12"/>
      <c r="D10" s="8"/>
      <c r="E10" s="8"/>
      <c r="F10" s="8"/>
      <c r="G10" s="8"/>
    </row>
    <row r="11" spans="1:12" ht="12" customHeight="1" x14ac:dyDescent="0.4">
      <c r="A11" s="8"/>
      <c r="B11" s="12"/>
      <c r="C11" s="12"/>
      <c r="D11" s="8"/>
      <c r="E11" s="8"/>
      <c r="F11" s="8"/>
      <c r="G11" s="8"/>
    </row>
    <row r="12" spans="1:12" ht="22.8" x14ac:dyDescent="0.4">
      <c r="A12" s="8"/>
      <c r="B12" s="12" t="s">
        <v>4</v>
      </c>
      <c r="C12" s="12"/>
      <c r="D12" s="8"/>
      <c r="E12" s="13"/>
      <c r="F12" s="14"/>
      <c r="G12" s="8"/>
    </row>
    <row r="13" spans="1:12" ht="22.8" x14ac:dyDescent="0.4">
      <c r="A13" s="8"/>
      <c r="B13" s="8" t="s">
        <v>29</v>
      </c>
      <c r="C13" s="12" t="s">
        <v>6</v>
      </c>
      <c r="D13" s="8"/>
      <c r="E13" s="15">
        <v>47982403.259999998</v>
      </c>
      <c r="F13" s="15">
        <v>52380468.740000002</v>
      </c>
      <c r="G13" s="16"/>
    </row>
    <row r="14" spans="1:12" ht="18.75" hidden="1" customHeight="1" x14ac:dyDescent="0.4">
      <c r="A14" s="8"/>
      <c r="B14" s="8" t="s">
        <v>56</v>
      </c>
      <c r="C14" s="12" t="s">
        <v>7</v>
      </c>
      <c r="D14" s="8"/>
      <c r="E14" s="17"/>
      <c r="F14" s="15">
        <v>962235273.90999997</v>
      </c>
      <c r="G14" s="16"/>
    </row>
    <row r="15" spans="1:12" ht="22.8" x14ac:dyDescent="0.4">
      <c r="A15" s="8"/>
      <c r="B15" s="8" t="s">
        <v>30</v>
      </c>
      <c r="C15" s="12" t="s">
        <v>8</v>
      </c>
      <c r="D15" s="8"/>
      <c r="E15" s="15">
        <v>4727352.22</v>
      </c>
      <c r="F15" s="15">
        <v>5432302.3399999999</v>
      </c>
      <c r="G15" s="16"/>
    </row>
    <row r="16" spans="1:12" ht="22.8" x14ac:dyDescent="0.4">
      <c r="A16" s="8"/>
      <c r="B16" s="8" t="s">
        <v>5</v>
      </c>
      <c r="C16" s="8"/>
      <c r="D16" s="8"/>
      <c r="E16" s="15">
        <v>2138856.7599999998</v>
      </c>
      <c r="F16" s="15">
        <v>1423075.55</v>
      </c>
      <c r="G16" s="53"/>
      <c r="L16" s="4"/>
    </row>
    <row r="17" spans="1:16" ht="23.4" thickBot="1" x14ac:dyDescent="0.45">
      <c r="A17" s="8"/>
      <c r="B17" s="12" t="s">
        <v>9</v>
      </c>
      <c r="C17" s="8"/>
      <c r="D17" s="8"/>
      <c r="E17" s="20">
        <f>+E13+E15+E16</f>
        <v>54848612.239999995</v>
      </c>
      <c r="F17" s="21">
        <f>SUM(F13:F16)</f>
        <v>1021471120.54</v>
      </c>
      <c r="G17" s="16"/>
      <c r="L17" s="4"/>
      <c r="P17" s="4"/>
    </row>
    <row r="18" spans="1:16" ht="23.4" thickTop="1" x14ac:dyDescent="0.4">
      <c r="A18" s="8"/>
      <c r="B18" s="8"/>
      <c r="C18" s="8"/>
      <c r="D18" s="8"/>
      <c r="E18" s="15"/>
      <c r="F18" s="15"/>
      <c r="G18" s="29"/>
      <c r="L18" s="4"/>
      <c r="P18" s="4"/>
    </row>
    <row r="19" spans="1:16" ht="22.8" x14ac:dyDescent="0.4">
      <c r="A19" s="8"/>
      <c r="B19" s="12" t="s">
        <v>10</v>
      </c>
      <c r="C19" s="12"/>
      <c r="D19" s="8"/>
      <c r="E19" s="15"/>
      <c r="F19" s="15"/>
      <c r="G19" s="29"/>
      <c r="K19" s="52"/>
      <c r="L19" s="4"/>
      <c r="P19" s="4"/>
    </row>
    <row r="20" spans="1:16" ht="22.8" x14ac:dyDescent="0.4">
      <c r="A20" s="8"/>
      <c r="B20" s="8" t="s">
        <v>49</v>
      </c>
      <c r="C20" s="12" t="s">
        <v>11</v>
      </c>
      <c r="D20" s="8"/>
      <c r="E20" s="15">
        <v>940973536.57000005</v>
      </c>
      <c r="F20" s="15">
        <v>0</v>
      </c>
      <c r="G20" s="24"/>
      <c r="K20" s="24"/>
      <c r="L20" s="4"/>
      <c r="P20" s="4"/>
    </row>
    <row r="21" spans="1:16" ht="22.8" x14ac:dyDescent="0.4">
      <c r="A21" s="8"/>
      <c r="B21" s="8" t="s">
        <v>31</v>
      </c>
      <c r="C21" s="12" t="s">
        <v>12</v>
      </c>
      <c r="D21" s="8"/>
      <c r="E21" s="15">
        <v>125817557.42</v>
      </c>
      <c r="F21" s="15">
        <v>27819180.949999999</v>
      </c>
      <c r="G21" s="25"/>
      <c r="K21" s="53"/>
      <c r="L21" s="4"/>
      <c r="P21" s="4"/>
    </row>
    <row r="22" spans="1:16" ht="22.8" x14ac:dyDescent="0.4">
      <c r="A22" s="8"/>
      <c r="B22" s="8" t="s">
        <v>32</v>
      </c>
      <c r="C22" s="12" t="s">
        <v>13</v>
      </c>
      <c r="D22" s="8"/>
      <c r="E22" s="15">
        <v>-106453834.04000001</v>
      </c>
      <c r="F22" s="15">
        <v>0</v>
      </c>
      <c r="G22" s="25"/>
      <c r="K22" s="53"/>
      <c r="L22" s="4"/>
      <c r="N22" s="4"/>
      <c r="P22" s="4"/>
    </row>
    <row r="23" spans="1:16" ht="18.75" hidden="1" customHeight="1" x14ac:dyDescent="0.4">
      <c r="A23" s="8"/>
      <c r="B23" s="8" t="s">
        <v>48</v>
      </c>
      <c r="C23" s="12" t="s">
        <v>14</v>
      </c>
      <c r="D23" s="8"/>
      <c r="E23" s="15"/>
      <c r="F23" s="15">
        <v>0</v>
      </c>
      <c r="G23" s="19"/>
      <c r="L23" s="4"/>
      <c r="N23" s="4"/>
      <c r="P23" s="4"/>
    </row>
    <row r="24" spans="1:16" ht="18.75" hidden="1" customHeight="1" x14ac:dyDescent="0.4">
      <c r="A24" s="8"/>
      <c r="B24" s="8" t="s">
        <v>47</v>
      </c>
      <c r="C24" s="12" t="s">
        <v>15</v>
      </c>
      <c r="D24" s="8"/>
      <c r="E24" s="15"/>
      <c r="F24" s="15">
        <v>0</v>
      </c>
      <c r="G24" s="19"/>
      <c r="L24" s="4"/>
      <c r="N24" s="4"/>
      <c r="P24" s="4"/>
    </row>
    <row r="25" spans="1:16" ht="22.8" x14ac:dyDescent="0.4">
      <c r="A25" s="8"/>
      <c r="B25" s="8" t="s">
        <v>46</v>
      </c>
      <c r="C25" s="12" t="s">
        <v>21</v>
      </c>
      <c r="D25" s="8"/>
      <c r="E25" s="26">
        <v>0</v>
      </c>
      <c r="F25" s="15">
        <v>2646366.91</v>
      </c>
      <c r="G25" s="15"/>
      <c r="I25" s="2"/>
      <c r="L25" s="4"/>
      <c r="N25" s="4"/>
      <c r="P25" s="4"/>
    </row>
    <row r="26" spans="1:16" ht="18.75" hidden="1" customHeight="1" x14ac:dyDescent="0.4">
      <c r="A26" s="8"/>
      <c r="B26" s="8" t="s">
        <v>45</v>
      </c>
      <c r="C26" s="8"/>
      <c r="D26" s="8"/>
      <c r="E26" s="15"/>
      <c r="F26" s="15">
        <v>0</v>
      </c>
      <c r="G26" s="19"/>
      <c r="L26" s="4"/>
      <c r="N26" s="4"/>
      <c r="P26" s="4"/>
    </row>
    <row r="27" spans="1:16" ht="23.4" thickBot="1" x14ac:dyDescent="0.45">
      <c r="A27" s="8"/>
      <c r="B27" s="12" t="s">
        <v>16</v>
      </c>
      <c r="C27" s="8"/>
      <c r="D27" s="8"/>
      <c r="E27" s="20">
        <f>+E20+E21+E22+E25</f>
        <v>960337259.95000005</v>
      </c>
      <c r="F27" s="21">
        <f>SUM(F20:F26)</f>
        <v>30465547.859999999</v>
      </c>
      <c r="G27" s="27"/>
      <c r="L27" s="4"/>
      <c r="N27" s="4"/>
      <c r="P27" s="4"/>
    </row>
    <row r="28" spans="1:16" ht="11.25" customHeight="1" thickTop="1" x14ac:dyDescent="0.4">
      <c r="A28" s="8"/>
      <c r="B28" s="12"/>
      <c r="C28" s="8"/>
      <c r="D28" s="8"/>
      <c r="E28" s="21"/>
      <c r="F28" s="21"/>
      <c r="G28" s="23"/>
      <c r="L28" s="4"/>
      <c r="P28" s="4"/>
    </row>
    <row r="29" spans="1:16" ht="23.4" thickBot="1" x14ac:dyDescent="0.45">
      <c r="A29" s="8"/>
      <c r="B29" s="12" t="s">
        <v>17</v>
      </c>
      <c r="C29" s="8"/>
      <c r="D29" s="8"/>
      <c r="E29" s="20">
        <f>+E17+E27</f>
        <v>1015185872.1900001</v>
      </c>
      <c r="F29" s="21">
        <f>+F17+F27</f>
        <v>1051936668.4</v>
      </c>
      <c r="G29" s="28"/>
      <c r="L29" s="4"/>
      <c r="P29" s="4"/>
    </row>
    <row r="30" spans="1:16" ht="14.25" customHeight="1" thickTop="1" x14ac:dyDescent="0.4">
      <c r="A30" s="8"/>
      <c r="B30" s="8"/>
      <c r="C30" s="8"/>
      <c r="D30" s="8"/>
      <c r="E30" s="15"/>
      <c r="F30" s="15"/>
      <c r="G30" s="23"/>
      <c r="L30" s="4"/>
      <c r="P30" s="4"/>
    </row>
    <row r="31" spans="1:16" ht="22.8" x14ac:dyDescent="0.4">
      <c r="A31" s="8"/>
      <c r="B31" s="12" t="s">
        <v>18</v>
      </c>
      <c r="C31" s="8"/>
      <c r="D31" s="8"/>
      <c r="E31" s="15"/>
      <c r="F31" s="15"/>
      <c r="G31" s="23"/>
      <c r="L31" s="4"/>
      <c r="P31" s="4"/>
    </row>
    <row r="32" spans="1:16" ht="23.25" customHeight="1" x14ac:dyDescent="0.4">
      <c r="A32" s="8"/>
      <c r="B32" s="12"/>
      <c r="C32" s="8"/>
      <c r="D32" s="8"/>
      <c r="E32" s="15"/>
      <c r="F32" s="15"/>
      <c r="G32" s="23"/>
      <c r="L32" s="4"/>
      <c r="P32" s="4"/>
    </row>
    <row r="33" spans="1:19" ht="22.8" x14ac:dyDescent="0.4">
      <c r="A33" s="8"/>
      <c r="B33" s="12" t="s">
        <v>19</v>
      </c>
      <c r="C33" s="12"/>
      <c r="D33" s="8"/>
      <c r="E33" s="15"/>
      <c r="F33" s="15"/>
      <c r="G33" s="23"/>
      <c r="P33" s="4"/>
    </row>
    <row r="34" spans="1:19" ht="22.8" x14ac:dyDescent="0.4">
      <c r="A34" s="8"/>
      <c r="B34" s="12" t="s">
        <v>53</v>
      </c>
      <c r="C34" s="12" t="s">
        <v>22</v>
      </c>
      <c r="D34" s="8"/>
      <c r="E34" s="15"/>
      <c r="F34" s="15">
        <v>31468942.100000001</v>
      </c>
      <c r="G34" s="23"/>
      <c r="L34" s="4"/>
      <c r="P34" s="4"/>
    </row>
    <row r="35" spans="1:19" ht="22.8" x14ac:dyDescent="0.4">
      <c r="A35" s="8"/>
      <c r="B35" s="8" t="s">
        <v>52</v>
      </c>
      <c r="C35" s="12"/>
      <c r="D35" s="8"/>
      <c r="E35" s="15">
        <v>1818795.62</v>
      </c>
      <c r="F35" s="15"/>
      <c r="G35" s="29"/>
      <c r="I35" s="67"/>
    </row>
    <row r="36" spans="1:19" ht="22.8" x14ac:dyDescent="0.4">
      <c r="A36" s="8"/>
      <c r="B36" s="8" t="s">
        <v>54</v>
      </c>
      <c r="C36" s="12" t="s">
        <v>22</v>
      </c>
      <c r="D36" s="8"/>
      <c r="E36" s="15">
        <v>134000</v>
      </c>
      <c r="F36" s="15"/>
      <c r="G36" s="29"/>
      <c r="P36" s="4"/>
      <c r="S36" s="4"/>
    </row>
    <row r="37" spans="1:19" ht="18.75" hidden="1" customHeight="1" x14ac:dyDescent="0.4">
      <c r="A37" s="8"/>
      <c r="B37" s="8" t="s">
        <v>55</v>
      </c>
      <c r="C37" s="12"/>
      <c r="D37" s="8"/>
      <c r="E37" s="15"/>
      <c r="F37" s="15"/>
      <c r="G37" s="23"/>
    </row>
    <row r="38" spans="1:19" ht="18.75" hidden="1" customHeight="1" x14ac:dyDescent="0.4">
      <c r="A38" s="8"/>
      <c r="B38" s="8" t="s">
        <v>44</v>
      </c>
      <c r="C38" s="12"/>
      <c r="D38" s="8"/>
      <c r="E38" s="15"/>
      <c r="F38" s="15"/>
      <c r="G38" s="23"/>
      <c r="L38" s="4"/>
      <c r="Q38" s="4"/>
    </row>
    <row r="39" spans="1:19" ht="18.75" hidden="1" customHeight="1" x14ac:dyDescent="0.4">
      <c r="A39" s="8"/>
      <c r="B39" s="8" t="s">
        <v>43</v>
      </c>
      <c r="C39" s="12"/>
      <c r="D39" s="8"/>
      <c r="E39" s="15"/>
      <c r="F39" s="15"/>
      <c r="G39" s="23"/>
      <c r="L39" s="4"/>
      <c r="Q39" s="4"/>
    </row>
    <row r="40" spans="1:19" ht="18.75" hidden="1" customHeight="1" x14ac:dyDescent="0.4">
      <c r="A40" s="8"/>
      <c r="B40" s="8" t="s">
        <v>20</v>
      </c>
      <c r="C40" s="12"/>
      <c r="D40" s="8"/>
      <c r="E40" s="15"/>
      <c r="F40" s="15"/>
      <c r="G40" s="23"/>
      <c r="L40" s="4"/>
      <c r="Q40" s="4"/>
    </row>
    <row r="41" spans="1:19" ht="18.75" hidden="1" customHeight="1" x14ac:dyDescent="0.4">
      <c r="A41" s="8"/>
      <c r="B41" s="8" t="s">
        <v>42</v>
      </c>
      <c r="C41" s="12"/>
      <c r="D41" s="8"/>
      <c r="E41" s="31"/>
      <c r="F41" s="15"/>
      <c r="G41" s="23"/>
      <c r="L41" s="4"/>
      <c r="Q41" s="4"/>
    </row>
    <row r="42" spans="1:19" ht="18.75" customHeight="1" x14ac:dyDescent="0.4">
      <c r="A42" s="8"/>
      <c r="B42" s="8" t="s">
        <v>62</v>
      </c>
      <c r="C42" s="12"/>
      <c r="D42" s="8"/>
      <c r="E42" s="31">
        <v>2420852.4900000002</v>
      </c>
      <c r="F42" s="15"/>
      <c r="G42" s="46"/>
      <c r="L42" s="4"/>
      <c r="Q42" s="4"/>
    </row>
    <row r="43" spans="1:19" ht="21.75" customHeight="1" x14ac:dyDescent="0.4">
      <c r="A43" s="8"/>
      <c r="B43" s="8" t="s">
        <v>61</v>
      </c>
      <c r="C43" s="12"/>
      <c r="D43" s="8"/>
      <c r="E43" s="31">
        <v>1828827.5</v>
      </c>
      <c r="F43" s="15"/>
      <c r="G43" s="23"/>
      <c r="I43" s="4"/>
      <c r="L43" s="4"/>
      <c r="Q43" s="4"/>
    </row>
    <row r="44" spans="1:19" ht="22.8" x14ac:dyDescent="0.4">
      <c r="A44" s="8"/>
      <c r="B44" s="12" t="s">
        <v>57</v>
      </c>
      <c r="C44" s="12"/>
      <c r="D44" s="8"/>
      <c r="E44" s="32">
        <f>SUM(E35:E43)</f>
        <v>6202475.6100000003</v>
      </c>
      <c r="F44" s="15"/>
      <c r="G44" s="28"/>
      <c r="L44" s="4"/>
      <c r="Q44" s="4"/>
    </row>
    <row r="45" spans="1:19" ht="22.8" x14ac:dyDescent="0.4">
      <c r="A45" s="8"/>
      <c r="B45" s="8"/>
      <c r="C45" s="12"/>
      <c r="D45" s="8"/>
      <c r="E45" s="15"/>
      <c r="F45" s="15"/>
      <c r="G45" s="23"/>
      <c r="L45" s="4"/>
      <c r="Q45" s="4"/>
    </row>
    <row r="46" spans="1:19" ht="22.8" x14ac:dyDescent="0.4">
      <c r="A46" s="8"/>
      <c r="B46" s="12" t="s">
        <v>24</v>
      </c>
      <c r="C46" s="12" t="s">
        <v>23</v>
      </c>
      <c r="D46" s="8"/>
      <c r="E46" s="15"/>
      <c r="F46" s="15">
        <v>0</v>
      </c>
      <c r="G46" s="23"/>
      <c r="Q46" s="4"/>
    </row>
    <row r="47" spans="1:19" ht="22.8" x14ac:dyDescent="0.4">
      <c r="A47" s="8"/>
      <c r="B47" s="33" t="s">
        <v>67</v>
      </c>
      <c r="C47" s="12"/>
      <c r="D47" s="8"/>
      <c r="E47" s="15"/>
      <c r="F47" s="15"/>
      <c r="G47" s="46"/>
      <c r="I47" s="4"/>
      <c r="L47" s="4"/>
    </row>
    <row r="48" spans="1:19" ht="22.8" x14ac:dyDescent="0.4">
      <c r="A48" s="8"/>
      <c r="B48" s="8" t="s">
        <v>52</v>
      </c>
      <c r="C48" s="12"/>
      <c r="D48" s="8"/>
      <c r="E48" s="15">
        <v>3974043.24</v>
      </c>
      <c r="F48" s="15"/>
      <c r="G48" s="34"/>
    </row>
    <row r="49" spans="1:14" ht="18.75" hidden="1" customHeight="1" x14ac:dyDescent="0.4">
      <c r="A49" s="8"/>
      <c r="B49" s="8" t="s">
        <v>54</v>
      </c>
      <c r="C49" s="12"/>
      <c r="D49" s="8"/>
      <c r="E49" s="15"/>
      <c r="F49" s="15"/>
      <c r="G49" s="35"/>
    </row>
    <row r="50" spans="1:14" ht="22.8" x14ac:dyDescent="0.4">
      <c r="A50" s="8"/>
      <c r="B50" s="8" t="s">
        <v>55</v>
      </c>
      <c r="C50" s="12"/>
      <c r="D50" s="8"/>
      <c r="E50" s="30">
        <v>52047716.939999998</v>
      </c>
      <c r="F50" s="15"/>
      <c r="G50" s="36"/>
      <c r="I50" s="4"/>
    </row>
    <row r="51" spans="1:14" ht="23.25" customHeight="1" x14ac:dyDescent="0.4">
      <c r="A51" s="8"/>
      <c r="B51" s="33" t="s">
        <v>58</v>
      </c>
      <c r="C51" s="12"/>
      <c r="D51" s="8"/>
      <c r="E51" s="32">
        <f>+E48+E50</f>
        <v>56021760.18</v>
      </c>
      <c r="F51" s="15"/>
      <c r="G51" s="50"/>
      <c r="I51" s="4"/>
    </row>
    <row r="52" spans="1:14" ht="22.8" hidden="1" x14ac:dyDescent="0.4">
      <c r="A52" s="8"/>
      <c r="B52" s="37"/>
      <c r="C52" s="12"/>
      <c r="D52" s="8"/>
      <c r="E52" s="15"/>
      <c r="F52" s="15"/>
      <c r="G52" s="35"/>
    </row>
    <row r="53" spans="1:14" ht="18.75" hidden="1" customHeight="1" x14ac:dyDescent="0.4">
      <c r="A53" s="8"/>
      <c r="B53" s="8" t="s">
        <v>34</v>
      </c>
      <c r="C53" s="12" t="s">
        <v>25</v>
      </c>
      <c r="D53" s="8"/>
      <c r="E53" s="15">
        <v>0</v>
      </c>
      <c r="F53" s="15">
        <v>0</v>
      </c>
      <c r="G53" s="35"/>
    </row>
    <row r="54" spans="1:14" ht="18.75" hidden="1" customHeight="1" x14ac:dyDescent="0.4">
      <c r="A54" s="8"/>
      <c r="B54" s="8" t="s">
        <v>41</v>
      </c>
      <c r="C54" s="12" t="s">
        <v>33</v>
      </c>
      <c r="D54" s="8"/>
      <c r="E54" s="15">
        <v>0</v>
      </c>
      <c r="F54" s="15">
        <v>0</v>
      </c>
      <c r="G54" s="35"/>
    </row>
    <row r="55" spans="1:14" ht="18.75" hidden="1" customHeight="1" x14ac:dyDescent="0.4">
      <c r="A55" s="8"/>
      <c r="B55" s="8" t="s">
        <v>40</v>
      </c>
      <c r="C55" s="12" t="s">
        <v>35</v>
      </c>
      <c r="D55" s="8"/>
      <c r="E55" s="15">
        <v>0</v>
      </c>
      <c r="F55" s="15">
        <v>0</v>
      </c>
      <c r="G55" s="35"/>
    </row>
    <row r="56" spans="1:14" ht="18.75" hidden="1" customHeight="1" x14ac:dyDescent="0.4">
      <c r="A56" s="8"/>
      <c r="B56" s="8" t="s">
        <v>39</v>
      </c>
      <c r="C56" s="8"/>
      <c r="D56" s="8"/>
      <c r="E56" s="15">
        <v>0</v>
      </c>
      <c r="F56" s="15">
        <v>0</v>
      </c>
      <c r="G56" s="35"/>
    </row>
    <row r="57" spans="1:14" ht="18.75" hidden="1" customHeight="1" x14ac:dyDescent="0.4">
      <c r="A57" s="8"/>
      <c r="B57" s="37"/>
      <c r="C57" s="8"/>
      <c r="D57" s="8"/>
      <c r="E57" s="32">
        <f>SUM(E53:E56)</f>
        <v>0</v>
      </c>
      <c r="F57" s="21">
        <f>SUM(F53:F56)</f>
        <v>0</v>
      </c>
      <c r="G57" s="35"/>
    </row>
    <row r="58" spans="1:14" ht="22.8" x14ac:dyDescent="0.4">
      <c r="A58" s="8"/>
      <c r="B58" s="8"/>
      <c r="C58" s="8"/>
      <c r="D58" s="8"/>
      <c r="E58" s="15"/>
      <c r="F58" s="15"/>
      <c r="G58" s="34"/>
    </row>
    <row r="59" spans="1:14" ht="23.4" thickBot="1" x14ac:dyDescent="0.45">
      <c r="A59" s="8"/>
      <c r="B59" s="12" t="s">
        <v>26</v>
      </c>
      <c r="C59" s="8"/>
      <c r="D59" s="8"/>
      <c r="E59" s="20">
        <f>+E44+E51</f>
        <v>62224235.789999999</v>
      </c>
      <c r="F59" s="21" t="e">
        <f>+#REF!+F57</f>
        <v>#REF!</v>
      </c>
      <c r="G59" s="50"/>
      <c r="I59" s="4"/>
    </row>
    <row r="60" spans="1:14" ht="21.75" customHeight="1" thickTop="1" x14ac:dyDescent="0.4">
      <c r="A60" s="8"/>
      <c r="B60" s="8"/>
      <c r="C60" s="12"/>
      <c r="D60" s="8"/>
      <c r="E60" s="15"/>
      <c r="F60" s="15"/>
      <c r="G60" s="46"/>
    </row>
    <row r="61" spans="1:14" ht="22.8" x14ac:dyDescent="0.4">
      <c r="A61" s="8"/>
      <c r="B61" s="12" t="s">
        <v>50</v>
      </c>
      <c r="C61" s="8"/>
      <c r="D61" s="8"/>
      <c r="E61" s="15"/>
      <c r="F61" s="15"/>
      <c r="G61" s="46"/>
    </row>
    <row r="62" spans="1:14" ht="22.8" x14ac:dyDescent="0.4">
      <c r="A62" s="8"/>
      <c r="B62" s="12"/>
      <c r="C62" s="8"/>
      <c r="D62" s="8"/>
      <c r="E62" s="38"/>
      <c r="F62" s="15"/>
      <c r="G62" s="23"/>
      <c r="I62" s="5"/>
    </row>
    <row r="63" spans="1:14" ht="22.8" x14ac:dyDescent="0.4">
      <c r="A63" s="8"/>
      <c r="B63" s="8" t="s">
        <v>36</v>
      </c>
      <c r="C63" s="8"/>
      <c r="D63" s="8"/>
      <c r="E63" s="39">
        <f>+E29-E59</f>
        <v>952961636.4000001</v>
      </c>
      <c r="F63" s="15">
        <v>1020467726.3</v>
      </c>
      <c r="G63" s="22"/>
      <c r="I63" s="4"/>
      <c r="N63" s="2"/>
    </row>
    <row r="64" spans="1:14" ht="18.75" hidden="1" customHeight="1" x14ac:dyDescent="0.4">
      <c r="A64" s="8"/>
      <c r="B64" s="8" t="s">
        <v>27</v>
      </c>
      <c r="C64" s="8"/>
      <c r="D64" s="8"/>
      <c r="E64" s="38"/>
      <c r="F64" s="15">
        <v>0</v>
      </c>
      <c r="G64" s="18"/>
      <c r="N64" s="2"/>
    </row>
    <row r="65" spans="1:14" ht="18.75" hidden="1" customHeight="1" x14ac:dyDescent="0.4">
      <c r="A65" s="8"/>
      <c r="B65" s="8" t="s">
        <v>28</v>
      </c>
      <c r="C65" s="8"/>
      <c r="D65" s="8"/>
      <c r="E65" s="38"/>
      <c r="F65" s="15">
        <v>0</v>
      </c>
      <c r="G65" s="18"/>
      <c r="N65" s="2"/>
    </row>
    <row r="66" spans="1:14" ht="18.75" hidden="1" customHeight="1" x14ac:dyDescent="0.4">
      <c r="A66" s="8"/>
      <c r="B66" s="8" t="s">
        <v>38</v>
      </c>
      <c r="C66" s="8"/>
      <c r="D66" s="8"/>
      <c r="E66" s="38"/>
      <c r="F66" s="15">
        <v>0</v>
      </c>
      <c r="G66" s="18"/>
      <c r="N66" s="2"/>
    </row>
    <row r="67" spans="1:14" ht="23.4" thickBot="1" x14ac:dyDescent="0.45">
      <c r="A67" s="8"/>
      <c r="B67" s="12" t="s">
        <v>51</v>
      </c>
      <c r="C67" s="12"/>
      <c r="D67" s="8"/>
      <c r="E67" s="40">
        <f>+E63</f>
        <v>952961636.4000001</v>
      </c>
      <c r="F67" s="21">
        <f>SUM(F63:F66)</f>
        <v>1020467726.3</v>
      </c>
      <c r="G67" s="22"/>
      <c r="N67" s="2"/>
    </row>
    <row r="68" spans="1:14" ht="23.4" thickTop="1" x14ac:dyDescent="0.4">
      <c r="A68" s="8"/>
      <c r="B68" s="8"/>
      <c r="C68" s="8"/>
      <c r="D68" s="8"/>
      <c r="E68" s="39"/>
      <c r="F68" s="15"/>
      <c r="G68" s="18"/>
      <c r="N68" s="2"/>
    </row>
    <row r="69" spans="1:14" ht="23.4" thickBot="1" x14ac:dyDescent="0.45">
      <c r="A69" s="8"/>
      <c r="B69" s="12" t="s">
        <v>37</v>
      </c>
      <c r="C69" s="12"/>
      <c r="D69" s="8"/>
      <c r="E69" s="40">
        <f>+E59+E67</f>
        <v>1015185872.1900001</v>
      </c>
      <c r="F69" s="21" t="e">
        <f>+F59+F67</f>
        <v>#REF!</v>
      </c>
      <c r="G69" s="41"/>
      <c r="N69" s="2"/>
    </row>
    <row r="70" spans="1:14" ht="23.4" thickTop="1" x14ac:dyDescent="0.4">
      <c r="A70" s="8"/>
      <c r="B70" s="8"/>
      <c r="C70" s="8"/>
      <c r="D70" s="8"/>
      <c r="E70" s="42"/>
      <c r="F70" s="31"/>
      <c r="G70" s="43"/>
      <c r="N70" s="2"/>
    </row>
    <row r="71" spans="1:14" ht="22.8" hidden="1" x14ac:dyDescent="0.4">
      <c r="A71" s="8"/>
      <c r="B71" s="8"/>
      <c r="C71" s="8"/>
      <c r="D71" s="8"/>
      <c r="E71" s="44">
        <f>+E29-E69</f>
        <v>0</v>
      </c>
      <c r="F71" s="31"/>
      <c r="G71" s="8"/>
      <c r="N71" s="2"/>
    </row>
    <row r="72" spans="1:14" ht="22.8" hidden="1" x14ac:dyDescent="0.4">
      <c r="A72" s="8"/>
      <c r="B72" s="8"/>
      <c r="C72" s="8"/>
      <c r="D72" s="8"/>
      <c r="E72" s="44"/>
      <c r="F72" s="31"/>
      <c r="G72" s="8"/>
      <c r="N72" s="2"/>
    </row>
    <row r="73" spans="1:14" ht="22.8" x14ac:dyDescent="0.4">
      <c r="A73" s="8"/>
      <c r="B73" s="8"/>
      <c r="C73" s="8"/>
      <c r="D73" s="8"/>
      <c r="E73" s="49"/>
      <c r="F73" s="31"/>
      <c r="G73" s="8"/>
      <c r="N73" s="2"/>
    </row>
    <row r="74" spans="1:14" ht="22.8" x14ac:dyDescent="0.4">
      <c r="A74" s="8"/>
      <c r="B74" s="8"/>
      <c r="C74" s="8"/>
      <c r="D74" s="8"/>
      <c r="E74" s="31"/>
      <c r="F74" s="31"/>
      <c r="G74" s="8"/>
      <c r="M74" s="4"/>
      <c r="N74" s="2"/>
    </row>
    <row r="75" spans="1:14" ht="22.8" x14ac:dyDescent="0.4">
      <c r="A75" s="8"/>
      <c r="B75" s="45" t="s">
        <v>60</v>
      </c>
      <c r="C75" s="23"/>
      <c r="D75" s="23"/>
      <c r="E75" s="45" t="s">
        <v>59</v>
      </c>
      <c r="F75" s="46"/>
      <c r="G75" s="23"/>
    </row>
    <row r="76" spans="1:14" ht="22.8" x14ac:dyDescent="0.4">
      <c r="A76" s="37"/>
      <c r="B76" s="71" t="s">
        <v>63</v>
      </c>
      <c r="C76" s="71"/>
      <c r="D76" s="9"/>
      <c r="E76" s="9" t="s">
        <v>65</v>
      </c>
      <c r="F76" s="47"/>
      <c r="G76" s="23"/>
    </row>
    <row r="77" spans="1:14" ht="22.8" x14ac:dyDescent="0.4">
      <c r="A77" s="8"/>
      <c r="B77" s="71" t="s">
        <v>64</v>
      </c>
      <c r="C77" s="71"/>
      <c r="D77" s="23"/>
      <c r="E77" s="48" t="s">
        <v>66</v>
      </c>
      <c r="F77" s="47"/>
      <c r="G77" s="23"/>
    </row>
    <row r="78" spans="1:14" ht="22.8" x14ac:dyDescent="0.4">
      <c r="A78" s="8"/>
      <c r="B78" s="70"/>
      <c r="C78" s="70"/>
      <c r="D78" s="23"/>
      <c r="E78" s="48"/>
      <c r="F78" s="47"/>
      <c r="G78" s="23"/>
    </row>
    <row r="79" spans="1:14" ht="22.8" x14ac:dyDescent="0.4">
      <c r="A79" s="8"/>
      <c r="B79" s="23"/>
      <c r="C79" s="23"/>
      <c r="D79" s="23"/>
      <c r="E79" s="46"/>
      <c r="F79" s="46"/>
      <c r="G79" s="23"/>
      <c r="J79" s="54"/>
    </row>
    <row r="80" spans="1:14" ht="21" x14ac:dyDescent="0.4">
      <c r="A80" s="6"/>
      <c r="B80" s="6"/>
      <c r="C80" s="6"/>
      <c r="D80" s="6"/>
      <c r="E80" s="6"/>
      <c r="F80" s="6"/>
      <c r="G80" s="6"/>
      <c r="J80" s="55"/>
    </row>
    <row r="81" spans="1:10" ht="21" x14ac:dyDescent="0.4">
      <c r="A81" s="6"/>
      <c r="B81" s="6"/>
      <c r="C81" s="6"/>
      <c r="D81" s="6"/>
      <c r="E81" s="7"/>
      <c r="F81" s="6"/>
      <c r="G81" s="6"/>
      <c r="J81" s="56"/>
    </row>
  </sheetData>
  <mergeCells count="6">
    <mergeCell ref="B77:C77"/>
    <mergeCell ref="A4:G4"/>
    <mergeCell ref="A5:G5"/>
    <mergeCell ref="A6:G6"/>
    <mergeCell ref="A7:G7"/>
    <mergeCell ref="B76:C76"/>
  </mergeCells>
  <printOptions verticalCentered="1"/>
  <pageMargins left="0.92" right="0.98425196850393704" top="0.15748031496062992" bottom="0.31496062992125984" header="0.15748031496062992" footer="0.51181102362204722"/>
  <pageSetup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H85"/>
  <sheetViews>
    <sheetView topLeftCell="N1" zoomScaleNormal="100" workbookViewId="0">
      <selection activeCell="Q71" sqref="Q71"/>
    </sheetView>
  </sheetViews>
  <sheetFormatPr baseColWidth="10" defaultColWidth="11.44140625" defaultRowHeight="15.6" x14ac:dyDescent="0.3"/>
  <cols>
    <col min="1" max="1" width="3" style="1" customWidth="1"/>
    <col min="2" max="2" width="36.5546875" style="1" customWidth="1"/>
    <col min="3" max="3" width="12" style="1" hidden="1" customWidth="1"/>
    <col min="4" max="4" width="40.5546875" style="1" customWidth="1"/>
    <col min="5" max="5" width="25.5546875" style="1" bestFit="1" customWidth="1"/>
    <col min="6" max="6" width="2.33203125" style="1" customWidth="1"/>
    <col min="7" max="7" width="25.5546875" style="1" customWidth="1"/>
    <col min="8" max="8" width="2.109375" style="1" customWidth="1"/>
    <col min="9" max="9" width="23.5546875" style="1" hidden="1" customWidth="1"/>
    <col min="10" max="10" width="2.109375" style="1" hidden="1" customWidth="1"/>
    <col min="11" max="11" width="14.6640625" style="1" hidden="1" customWidth="1"/>
    <col min="12" max="12" width="2.109375" style="1" customWidth="1"/>
    <col min="13" max="13" width="25.5546875" style="2" bestFit="1" customWidth="1"/>
    <col min="14" max="14" width="2.109375" style="1" customWidth="1"/>
    <col min="15" max="15" width="25.5546875" style="2" customWidth="1"/>
    <col min="16" max="16" width="2.109375" style="2" customWidth="1"/>
    <col min="17" max="17" width="25.5546875" style="1" customWidth="1"/>
    <col min="18" max="18" width="2.109375" style="1" customWidth="1"/>
    <col min="19" max="19" width="25.5546875" style="1" customWidth="1"/>
    <col min="20" max="20" width="2" style="1" customWidth="1"/>
    <col min="21" max="21" width="25.5546875" style="1" customWidth="1"/>
    <col min="22" max="22" width="2.109375" style="1" customWidth="1"/>
    <col min="23" max="23" width="25.5546875" style="1" customWidth="1"/>
    <col min="24" max="24" width="2.109375" style="1" customWidth="1"/>
    <col min="25" max="25" width="25.5546875" style="1" customWidth="1"/>
    <col min="26" max="26" width="2.109375" style="1" customWidth="1"/>
    <col min="27" max="27" width="25.5546875" style="1" customWidth="1"/>
    <col min="28" max="28" width="2.109375" style="1" customWidth="1"/>
    <col min="29" max="29" width="25.5546875" style="1" customWidth="1"/>
    <col min="30" max="30" width="2.109375" style="1" customWidth="1"/>
    <col min="31" max="31" width="11.44140625" style="1" hidden="1" customWidth="1"/>
    <col min="32" max="32" width="1.88671875" style="1" hidden="1" customWidth="1"/>
    <col min="33" max="33" width="11.44140625" style="3" hidden="1" customWidth="1"/>
    <col min="34" max="34" width="21.88671875" style="3" customWidth="1"/>
    <col min="35" max="16384" width="11.44140625" style="3"/>
  </cols>
  <sheetData>
    <row r="3" spans="1:34" ht="24.6" x14ac:dyDescent="0.4">
      <c r="B3" s="74" t="s">
        <v>0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</row>
    <row r="4" spans="1:34" ht="24.6" x14ac:dyDescent="0.4">
      <c r="B4" s="74" t="s">
        <v>1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</row>
    <row r="5" spans="1:34" ht="20.399999999999999" x14ac:dyDescent="0.35">
      <c r="B5" s="75" t="s">
        <v>73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</row>
    <row r="6" spans="1:34" ht="16.2" x14ac:dyDescent="0.35">
      <c r="B6" s="76" t="s">
        <v>74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</row>
    <row r="8" spans="1:34" ht="22.8" x14ac:dyDescent="0.4">
      <c r="A8" s="8"/>
      <c r="B8" s="8"/>
      <c r="C8" s="8"/>
      <c r="D8" s="9"/>
      <c r="E8" s="9"/>
      <c r="F8" s="9"/>
      <c r="G8" s="8"/>
      <c r="H8" s="8"/>
      <c r="I8" s="8"/>
      <c r="J8" s="8"/>
      <c r="K8" s="8"/>
      <c r="L8" s="8"/>
    </row>
    <row r="9" spans="1:34" ht="22.8" x14ac:dyDescent="0.4">
      <c r="A9" s="8"/>
      <c r="B9" s="8"/>
      <c r="C9" s="8"/>
      <c r="D9" s="9"/>
      <c r="E9" s="58">
        <v>44166</v>
      </c>
      <c r="F9" s="11"/>
      <c r="G9" s="58">
        <v>44197</v>
      </c>
      <c r="H9" s="59"/>
      <c r="I9" s="58" t="s">
        <v>68</v>
      </c>
      <c r="J9" s="59"/>
      <c r="K9" s="58" t="s">
        <v>69</v>
      </c>
      <c r="L9" s="8"/>
      <c r="M9" s="58">
        <v>44228</v>
      </c>
      <c r="O9" s="58">
        <v>44256</v>
      </c>
      <c r="Q9" s="58">
        <v>44287</v>
      </c>
      <c r="S9" s="58">
        <v>44317</v>
      </c>
      <c r="U9" s="58">
        <v>44348</v>
      </c>
      <c r="W9" s="58">
        <v>44378</v>
      </c>
      <c r="Y9" s="58">
        <v>44409</v>
      </c>
      <c r="AA9" s="58">
        <v>44440</v>
      </c>
      <c r="AC9" s="58">
        <v>44470</v>
      </c>
      <c r="AE9" s="58">
        <v>44501</v>
      </c>
      <c r="AG9" s="58">
        <v>44531</v>
      </c>
    </row>
    <row r="10" spans="1:34" ht="22.8" x14ac:dyDescent="0.4">
      <c r="A10" s="8"/>
      <c r="B10" s="12" t="s">
        <v>3</v>
      </c>
      <c r="C10" s="12"/>
      <c r="D10" s="8"/>
      <c r="E10" s="8"/>
      <c r="F10" s="8"/>
      <c r="G10" s="8"/>
      <c r="H10" s="8"/>
      <c r="I10" s="8"/>
      <c r="J10" s="8"/>
      <c r="K10" s="8"/>
      <c r="L10" s="8"/>
      <c r="M10" s="8"/>
      <c r="O10" s="8"/>
      <c r="Q10" s="8"/>
      <c r="S10" s="8"/>
      <c r="U10" s="8"/>
      <c r="W10" s="8"/>
      <c r="Y10" s="8"/>
      <c r="AA10" s="8"/>
      <c r="AC10" s="8"/>
    </row>
    <row r="11" spans="1:34" ht="12" customHeight="1" x14ac:dyDescent="0.4">
      <c r="A11" s="8"/>
      <c r="B11" s="12"/>
      <c r="C11" s="12"/>
      <c r="D11" s="8"/>
      <c r="E11" s="8"/>
      <c r="F11" s="8"/>
      <c r="G11" s="8"/>
      <c r="H11" s="8"/>
      <c r="I11" s="8"/>
      <c r="J11" s="8"/>
      <c r="K11" s="8"/>
      <c r="L11" s="8"/>
      <c r="M11" s="8"/>
      <c r="O11" s="8"/>
      <c r="Q11" s="8"/>
      <c r="S11" s="8"/>
      <c r="U11" s="8"/>
      <c r="W11" s="8"/>
      <c r="Y11" s="8"/>
      <c r="AA11" s="8"/>
      <c r="AC11" s="8"/>
    </row>
    <row r="12" spans="1:34" ht="22.8" x14ac:dyDescent="0.4">
      <c r="A12" s="8"/>
      <c r="B12" s="12" t="s">
        <v>4</v>
      </c>
      <c r="C12" s="12"/>
      <c r="D12" s="8"/>
      <c r="E12" s="13"/>
      <c r="F12" s="13"/>
      <c r="G12" s="13"/>
      <c r="H12" s="13"/>
      <c r="I12" s="13"/>
      <c r="J12" s="13"/>
      <c r="K12" s="13"/>
      <c r="L12" s="8"/>
      <c r="M12" s="13"/>
      <c r="O12" s="13"/>
      <c r="Q12" s="13"/>
      <c r="S12" s="13"/>
      <c r="U12" s="13"/>
      <c r="W12" s="13"/>
      <c r="Y12" s="13"/>
      <c r="AA12" s="13"/>
      <c r="AC12" s="13"/>
    </row>
    <row r="13" spans="1:34" ht="22.8" x14ac:dyDescent="0.4">
      <c r="A13" s="8"/>
      <c r="B13" s="8" t="s">
        <v>29</v>
      </c>
      <c r="C13" s="12" t="s">
        <v>6</v>
      </c>
      <c r="D13" s="8"/>
      <c r="E13" s="15">
        <v>51878992.219999999</v>
      </c>
      <c r="F13" s="15"/>
      <c r="G13" s="15">
        <v>58294890.730000004</v>
      </c>
      <c r="H13" s="15"/>
      <c r="I13" s="15">
        <v>6415898.5100000054</v>
      </c>
      <c r="J13" s="15"/>
      <c r="K13" s="60">
        <v>0.11005936248711801</v>
      </c>
      <c r="L13" s="16"/>
      <c r="M13" s="15">
        <v>61048031.640000008</v>
      </c>
      <c r="O13" s="15">
        <v>66263284.510000005</v>
      </c>
      <c r="Q13" s="15">
        <v>70226602.809999987</v>
      </c>
      <c r="S13" s="15">
        <v>75288947.430000007</v>
      </c>
      <c r="U13" s="15">
        <v>42649397.5</v>
      </c>
      <c r="W13" s="15">
        <v>42715060.670000002</v>
      </c>
      <c r="Y13" s="15">
        <v>46169985.649999999</v>
      </c>
      <c r="AA13" s="15">
        <v>47982403.259999998</v>
      </c>
      <c r="AC13" s="15">
        <v>47982403.259999998</v>
      </c>
      <c r="AE13" s="15">
        <v>0</v>
      </c>
      <c r="AG13" s="15">
        <v>0</v>
      </c>
    </row>
    <row r="14" spans="1:34" ht="18.75" hidden="1" customHeight="1" x14ac:dyDescent="0.4">
      <c r="A14" s="8"/>
      <c r="B14" s="8" t="s">
        <v>56</v>
      </c>
      <c r="C14" s="12" t="s">
        <v>7</v>
      </c>
      <c r="D14" s="8"/>
      <c r="E14" s="17"/>
      <c r="F14" s="17"/>
      <c r="G14" s="17"/>
      <c r="H14" s="17"/>
      <c r="I14" s="17"/>
      <c r="J14" s="17"/>
      <c r="K14" s="60" t="e">
        <v>#DIV/0!</v>
      </c>
      <c r="L14" s="18"/>
      <c r="M14" s="17"/>
      <c r="O14" s="17"/>
      <c r="Q14" s="17"/>
      <c r="S14" s="17"/>
      <c r="U14" s="17"/>
      <c r="W14" s="17"/>
      <c r="Y14" s="17"/>
      <c r="AA14" s="17"/>
      <c r="AC14" s="15">
        <v>0</v>
      </c>
      <c r="AE14" s="17"/>
      <c r="AG14" s="17"/>
    </row>
    <row r="15" spans="1:34" ht="22.8" x14ac:dyDescent="0.4">
      <c r="A15" s="8"/>
      <c r="B15" s="8" t="s">
        <v>30</v>
      </c>
      <c r="C15" s="12" t="s">
        <v>8</v>
      </c>
      <c r="D15" s="8"/>
      <c r="E15" s="15">
        <v>4542428.29</v>
      </c>
      <c r="F15" s="15"/>
      <c r="G15" s="15">
        <v>4679564.58</v>
      </c>
      <c r="H15" s="15"/>
      <c r="I15" s="15">
        <v>137136.29000000004</v>
      </c>
      <c r="J15" s="15"/>
      <c r="K15" s="60">
        <v>2.9305352593296197E-2</v>
      </c>
      <c r="L15" s="16"/>
      <c r="M15" s="15">
        <v>4380016.38</v>
      </c>
      <c r="O15" s="15">
        <v>4083914.3800000004</v>
      </c>
      <c r="Q15" s="15">
        <v>3946845.87</v>
      </c>
      <c r="S15" s="15">
        <v>3956903.2199999997</v>
      </c>
      <c r="U15" s="15">
        <v>4079218.48</v>
      </c>
      <c r="W15" s="15">
        <v>4527613.34</v>
      </c>
      <c r="Y15" s="15">
        <v>5000430.8199999984</v>
      </c>
      <c r="AA15" s="15">
        <v>4769918.4899999984</v>
      </c>
      <c r="AC15" s="15">
        <v>4727352.22</v>
      </c>
      <c r="AE15" s="15">
        <v>0</v>
      </c>
      <c r="AG15" s="15">
        <v>0</v>
      </c>
      <c r="AH15" s="68"/>
    </row>
    <row r="16" spans="1:34" ht="22.8" x14ac:dyDescent="0.4">
      <c r="A16" s="8"/>
      <c r="B16" s="8" t="s">
        <v>5</v>
      </c>
      <c r="C16" s="8"/>
      <c r="D16" s="8"/>
      <c r="E16" s="15">
        <v>1949603.12</v>
      </c>
      <c r="F16" s="15"/>
      <c r="G16" s="15">
        <v>1725778.09</v>
      </c>
      <c r="H16" s="15"/>
      <c r="I16" s="15">
        <v>-223825.03000000003</v>
      </c>
      <c r="J16" s="15"/>
      <c r="K16" s="60">
        <v>-0.12969513942548663</v>
      </c>
      <c r="L16" s="19"/>
      <c r="M16" s="15">
        <v>1513725.82</v>
      </c>
      <c r="O16" s="15">
        <v>1334896.69</v>
      </c>
      <c r="Q16" s="15">
        <v>1161836.25</v>
      </c>
      <c r="S16" s="15">
        <v>983007.12</v>
      </c>
      <c r="U16" s="15">
        <v>649979.38</v>
      </c>
      <c r="W16" s="15">
        <v>471150.26</v>
      </c>
      <c r="Y16" s="15">
        <v>292321.13</v>
      </c>
      <c r="AA16" s="15">
        <v>0</v>
      </c>
      <c r="AC16" s="15">
        <v>2138856.7599999998</v>
      </c>
      <c r="AE16" s="15">
        <v>0</v>
      </c>
      <c r="AG16" s="15">
        <v>0</v>
      </c>
      <c r="AH16" s="69"/>
    </row>
    <row r="17" spans="1:34" ht="23.4" thickBot="1" x14ac:dyDescent="0.45">
      <c r="A17" s="8"/>
      <c r="B17" s="12" t="s">
        <v>9</v>
      </c>
      <c r="C17" s="8"/>
      <c r="D17" s="8"/>
      <c r="E17" s="20">
        <f>+E13+E15+E16</f>
        <v>58371023.629999995</v>
      </c>
      <c r="F17" s="21"/>
      <c r="G17" s="20">
        <f>+G13+G15+G16</f>
        <v>64700233.400000006</v>
      </c>
      <c r="H17" s="21"/>
      <c r="I17" s="20">
        <f>+I13+I15+I16</f>
        <v>6329209.7700000051</v>
      </c>
      <c r="J17" s="21"/>
      <c r="K17" s="61">
        <f>+I17/G17</f>
        <v>9.7823600277769707E-2</v>
      </c>
      <c r="L17" s="22"/>
      <c r="M17" s="20">
        <f>+M13+M15+M16</f>
        <v>66941773.840000011</v>
      </c>
      <c r="O17" s="20">
        <f>+O13+O15+O16</f>
        <v>71682095.579999998</v>
      </c>
      <c r="Q17" s="20">
        <f>+Q13+Q15+Q16</f>
        <v>75335284.929999992</v>
      </c>
      <c r="S17" s="20">
        <f>+S13+S15+S16</f>
        <v>80228857.770000011</v>
      </c>
      <c r="U17" s="20">
        <f>+U13+U15+U16</f>
        <v>47378595.359999999</v>
      </c>
      <c r="W17" s="20">
        <f>+W13+W15+W16</f>
        <v>47713824.270000003</v>
      </c>
      <c r="Y17" s="20">
        <f>+Y13+Y15+Y16</f>
        <v>51462737.600000001</v>
      </c>
      <c r="AA17" s="20">
        <f>+AA13+AA15+AA16</f>
        <v>52752321.75</v>
      </c>
      <c r="AC17" s="20">
        <f>+AC13+AC15+AC16</f>
        <v>54848612.239999995</v>
      </c>
      <c r="AE17" s="20">
        <f>+AE13+AE15+AE16</f>
        <v>0</v>
      </c>
      <c r="AG17" s="20">
        <f>+AG13+AG15+AG16</f>
        <v>0</v>
      </c>
    </row>
    <row r="18" spans="1:34" ht="23.4" thickTop="1" x14ac:dyDescent="0.4">
      <c r="A18" s="8"/>
      <c r="B18" s="8"/>
      <c r="C18" s="8"/>
      <c r="D18" s="8"/>
      <c r="E18" s="15"/>
      <c r="F18" s="15"/>
      <c r="G18" s="15"/>
      <c r="H18" s="15"/>
      <c r="I18" s="15"/>
      <c r="J18" s="15"/>
      <c r="K18" s="15"/>
      <c r="L18" s="23"/>
      <c r="M18" s="15"/>
      <c r="O18" s="15"/>
      <c r="Q18" s="15"/>
      <c r="S18" s="15"/>
      <c r="U18" s="15"/>
      <c r="W18" s="15"/>
      <c r="Y18" s="15"/>
      <c r="AA18" s="15"/>
      <c r="AC18" s="15"/>
      <c r="AE18" s="15"/>
      <c r="AG18" s="15"/>
    </row>
    <row r="19" spans="1:34" ht="22.8" x14ac:dyDescent="0.4">
      <c r="A19" s="8"/>
      <c r="B19" s="12" t="s">
        <v>10</v>
      </c>
      <c r="C19" s="12"/>
      <c r="D19" s="8"/>
      <c r="E19" s="15"/>
      <c r="F19" s="15"/>
      <c r="G19" s="15"/>
      <c r="H19" s="15"/>
      <c r="I19" s="15"/>
      <c r="J19" s="15"/>
      <c r="K19" s="15"/>
      <c r="L19" s="23"/>
      <c r="M19" s="15"/>
      <c r="O19" s="15"/>
      <c r="P19" s="52"/>
      <c r="Q19" s="15"/>
      <c r="S19" s="15"/>
      <c r="U19" s="15"/>
      <c r="W19" s="15"/>
      <c r="Y19" s="15"/>
      <c r="AA19" s="15"/>
      <c r="AC19" s="15"/>
      <c r="AE19" s="15"/>
      <c r="AG19" s="15"/>
    </row>
    <row r="20" spans="1:34" ht="22.8" x14ac:dyDescent="0.4">
      <c r="A20" s="8"/>
      <c r="B20" s="8" t="s">
        <v>49</v>
      </c>
      <c r="C20" s="12" t="s">
        <v>11</v>
      </c>
      <c r="D20" s="8"/>
      <c r="E20" s="15">
        <v>961148114.59000003</v>
      </c>
      <c r="F20" s="15"/>
      <c r="G20" s="15">
        <v>964100974.17999995</v>
      </c>
      <c r="H20" s="15"/>
      <c r="I20" s="15">
        <v>2952859.5899999142</v>
      </c>
      <c r="J20" s="15"/>
      <c r="K20" s="60">
        <v>3.0628115405768775E-3</v>
      </c>
      <c r="L20" s="24"/>
      <c r="M20" s="15">
        <v>960212061.27999997</v>
      </c>
      <c r="O20" s="15">
        <v>965154455.88</v>
      </c>
      <c r="P20" s="24"/>
      <c r="Q20" s="15">
        <v>959142820.00999999</v>
      </c>
      <c r="S20" s="15">
        <v>957508206.42999995</v>
      </c>
      <c r="U20" s="15">
        <v>941392541.46000004</v>
      </c>
      <c r="W20" s="15">
        <v>947144184.00999999</v>
      </c>
      <c r="Y20" s="15">
        <v>944171597.63999999</v>
      </c>
      <c r="AA20" s="15">
        <v>940882268.34000003</v>
      </c>
      <c r="AC20" s="15">
        <v>940973536.57000005</v>
      </c>
      <c r="AE20" s="15">
        <v>0</v>
      </c>
      <c r="AG20" s="15">
        <v>0</v>
      </c>
      <c r="AH20" s="68"/>
    </row>
    <row r="21" spans="1:34" ht="22.8" x14ac:dyDescent="0.4">
      <c r="A21" s="8"/>
      <c r="B21" s="8" t="s">
        <v>31</v>
      </c>
      <c r="C21" s="12" t="s">
        <v>12</v>
      </c>
      <c r="D21" s="8"/>
      <c r="E21" s="15">
        <v>125617425.23</v>
      </c>
      <c r="F21" s="15"/>
      <c r="G21" s="15">
        <v>125617425.23</v>
      </c>
      <c r="H21" s="15"/>
      <c r="I21" s="15">
        <v>0</v>
      </c>
      <c r="J21" s="15"/>
      <c r="K21" s="60">
        <v>0</v>
      </c>
      <c r="L21" s="25"/>
      <c r="M21" s="15">
        <v>125617425.23</v>
      </c>
      <c r="O21" s="15">
        <v>125617425.23</v>
      </c>
      <c r="P21" s="53"/>
      <c r="Q21" s="15">
        <v>125617425.23</v>
      </c>
      <c r="S21" s="15">
        <v>125617425.23</v>
      </c>
      <c r="U21" s="15">
        <v>125617425.23</v>
      </c>
      <c r="W21" s="15">
        <v>125617425.23</v>
      </c>
      <c r="Y21" s="15">
        <v>125760045.84999999</v>
      </c>
      <c r="AA21" s="15">
        <v>125760045.84999999</v>
      </c>
      <c r="AC21" s="15">
        <v>125817557.42</v>
      </c>
      <c r="AE21" s="15">
        <v>0</v>
      </c>
      <c r="AG21" s="15">
        <v>0</v>
      </c>
      <c r="AH21" s="69"/>
    </row>
    <row r="22" spans="1:34" ht="22.8" x14ac:dyDescent="0.4">
      <c r="A22" s="8"/>
      <c r="B22" s="8" t="s">
        <v>32</v>
      </c>
      <c r="C22" s="12" t="s">
        <v>13</v>
      </c>
      <c r="D22" s="8"/>
      <c r="E22" s="15">
        <v>-100880131.2</v>
      </c>
      <c r="F22" s="15"/>
      <c r="G22" s="15">
        <v>-101460803.12</v>
      </c>
      <c r="H22" s="15"/>
      <c r="I22" s="15">
        <v>-580671.92000000179</v>
      </c>
      <c r="J22" s="15"/>
      <c r="K22" s="60">
        <v>5.7231157466122937E-3</v>
      </c>
      <c r="L22" s="25"/>
      <c r="M22" s="15">
        <v>-102019310.28</v>
      </c>
      <c r="O22" s="15">
        <v>-102577817.44</v>
      </c>
      <c r="P22" s="53"/>
      <c r="Q22" s="15">
        <v>-103136324.59999999</v>
      </c>
      <c r="S22" s="15">
        <v>-103694661.25</v>
      </c>
      <c r="U22" s="15">
        <v>-104408984.18000001</v>
      </c>
      <c r="W22" s="15">
        <v>-104800509.15000001</v>
      </c>
      <c r="Y22" s="15">
        <v>-105352450.95</v>
      </c>
      <c r="AA22" s="15">
        <v>-105903595.93000001</v>
      </c>
      <c r="AC22" s="15">
        <v>-106453834.04000001</v>
      </c>
      <c r="AE22" s="15">
        <v>0</v>
      </c>
      <c r="AG22" s="15">
        <v>0</v>
      </c>
    </row>
    <row r="23" spans="1:34" ht="18.75" hidden="1" customHeight="1" x14ac:dyDescent="0.4">
      <c r="A23" s="8"/>
      <c r="B23" s="8" t="s">
        <v>48</v>
      </c>
      <c r="C23" s="12" t="s">
        <v>14</v>
      </c>
      <c r="D23" s="8"/>
      <c r="E23" s="15"/>
      <c r="F23" s="15"/>
      <c r="G23" s="15"/>
      <c r="H23" s="15"/>
      <c r="I23" s="15">
        <v>0</v>
      </c>
      <c r="J23" s="15"/>
      <c r="K23" s="60" t="e">
        <v>#DIV/0!</v>
      </c>
      <c r="L23" s="19"/>
      <c r="M23" s="15"/>
      <c r="O23" s="15"/>
      <c r="Q23" s="15"/>
      <c r="S23" s="15"/>
      <c r="U23" s="15"/>
      <c r="W23" s="15"/>
      <c r="Y23" s="15"/>
      <c r="AA23" s="15">
        <v>0</v>
      </c>
      <c r="AC23" s="15">
        <v>0</v>
      </c>
      <c r="AE23" s="15"/>
      <c r="AG23" s="15"/>
    </row>
    <row r="24" spans="1:34" ht="18.75" hidden="1" customHeight="1" x14ac:dyDescent="0.4">
      <c r="A24" s="8"/>
      <c r="B24" s="8" t="s">
        <v>47</v>
      </c>
      <c r="C24" s="12" t="s">
        <v>15</v>
      </c>
      <c r="D24" s="8"/>
      <c r="E24" s="15"/>
      <c r="F24" s="15"/>
      <c r="G24" s="15"/>
      <c r="H24" s="15"/>
      <c r="I24" s="15">
        <v>0</v>
      </c>
      <c r="J24" s="15"/>
      <c r="K24" s="60" t="e">
        <v>#DIV/0!</v>
      </c>
      <c r="L24" s="19"/>
      <c r="M24" s="15"/>
      <c r="O24" s="15"/>
      <c r="Q24" s="15"/>
      <c r="S24" s="15"/>
      <c r="U24" s="15"/>
      <c r="W24" s="15"/>
      <c r="Y24" s="15"/>
      <c r="AA24" s="15">
        <v>0</v>
      </c>
      <c r="AC24" s="15">
        <v>0</v>
      </c>
      <c r="AE24" s="15"/>
      <c r="AG24" s="15"/>
    </row>
    <row r="25" spans="1:34" ht="22.8" x14ac:dyDescent="0.4">
      <c r="A25" s="8"/>
      <c r="B25" s="8" t="s">
        <v>46</v>
      </c>
      <c r="C25" s="12" t="s">
        <v>21</v>
      </c>
      <c r="D25" s="8"/>
      <c r="E25" s="26">
        <v>0</v>
      </c>
      <c r="F25" s="15"/>
      <c r="G25" s="26">
        <v>0</v>
      </c>
      <c r="H25" s="15"/>
      <c r="I25" s="15">
        <v>0</v>
      </c>
      <c r="J25" s="15"/>
      <c r="K25" s="60">
        <v>0</v>
      </c>
      <c r="L25" s="15"/>
      <c r="M25" s="26">
        <v>0</v>
      </c>
      <c r="N25" s="2"/>
      <c r="O25" s="26">
        <v>0</v>
      </c>
      <c r="Q25" s="26">
        <v>0</v>
      </c>
      <c r="S25" s="26">
        <v>0</v>
      </c>
      <c r="U25" s="26">
        <v>0</v>
      </c>
      <c r="W25" s="26">
        <v>0</v>
      </c>
      <c r="Y25" s="26">
        <v>0</v>
      </c>
      <c r="AA25" s="15">
        <v>0</v>
      </c>
      <c r="AC25" s="15">
        <v>0</v>
      </c>
      <c r="AE25" s="26">
        <v>0</v>
      </c>
      <c r="AG25" s="26">
        <v>0</v>
      </c>
    </row>
    <row r="26" spans="1:34" ht="18.75" hidden="1" customHeight="1" x14ac:dyDescent="0.4">
      <c r="A26" s="8"/>
      <c r="B26" s="8" t="s">
        <v>45</v>
      </c>
      <c r="C26" s="8"/>
      <c r="D26" s="8"/>
      <c r="E26" s="15"/>
      <c r="F26" s="15"/>
      <c r="G26" s="15"/>
      <c r="H26" s="15"/>
      <c r="I26" s="15"/>
      <c r="J26" s="15"/>
      <c r="K26" s="15"/>
      <c r="L26" s="19"/>
      <c r="M26" s="15"/>
      <c r="O26" s="15"/>
      <c r="Q26" s="15"/>
      <c r="S26" s="15"/>
      <c r="U26" s="15"/>
      <c r="W26" s="15"/>
      <c r="Y26" s="15"/>
      <c r="AA26" s="15"/>
      <c r="AC26" s="15"/>
      <c r="AE26" s="15"/>
      <c r="AG26" s="15"/>
    </row>
    <row r="27" spans="1:34" ht="23.4" thickBot="1" x14ac:dyDescent="0.45">
      <c r="A27" s="8"/>
      <c r="B27" s="12" t="s">
        <v>16</v>
      </c>
      <c r="C27" s="8"/>
      <c r="D27" s="8"/>
      <c r="E27" s="20">
        <f>+E20+E21+E22+E25</f>
        <v>985885408.61999989</v>
      </c>
      <c r="F27" s="21"/>
      <c r="G27" s="20">
        <f>+G20+G21+G22+G25</f>
        <v>988257596.28999984</v>
      </c>
      <c r="H27" s="21"/>
      <c r="I27" s="20">
        <f>+I20+I21+I22+I25</f>
        <v>2372187.6699999124</v>
      </c>
      <c r="J27" s="21"/>
      <c r="K27" s="61">
        <f>+I27/G27</f>
        <v>2.4003738285496611E-3</v>
      </c>
      <c r="L27" s="27"/>
      <c r="M27" s="20">
        <f>+M20+M21+M22+M25</f>
        <v>983810176.23000002</v>
      </c>
      <c r="O27" s="20">
        <f>+O20+O21+O22+O25</f>
        <v>988194063.66999984</v>
      </c>
      <c r="Q27" s="20">
        <f>+Q20+Q21+Q22+Q25</f>
        <v>981623920.63999999</v>
      </c>
      <c r="S27" s="20">
        <f>+S20+S21+S22+S25</f>
        <v>979430970.40999985</v>
      </c>
      <c r="U27" s="20">
        <f>+U20+U21+U22+U25</f>
        <v>962600982.50999999</v>
      </c>
      <c r="W27" s="20">
        <f>+W20+W21+W22+W25</f>
        <v>967961100.09000003</v>
      </c>
      <c r="Y27" s="20">
        <f>+Y20+Y21+Y22+Y25</f>
        <v>964579192.53999996</v>
      </c>
      <c r="AA27" s="20">
        <f>+AA20+AA21+AA22+AA25</f>
        <v>960738718.25999999</v>
      </c>
      <c r="AC27" s="20">
        <f>+AC20+AC21+AC22+AC25</f>
        <v>960337259.95000005</v>
      </c>
      <c r="AE27" s="20">
        <f>+AE20+AE21+AE22+AE25</f>
        <v>0</v>
      </c>
      <c r="AG27" s="20">
        <f>+AG20+AG21+AG22+AG25</f>
        <v>0</v>
      </c>
    </row>
    <row r="28" spans="1:34" ht="11.25" customHeight="1" thickTop="1" x14ac:dyDescent="0.4">
      <c r="A28" s="8"/>
      <c r="B28" s="12"/>
      <c r="C28" s="8"/>
      <c r="D28" s="8"/>
      <c r="E28" s="21"/>
      <c r="F28" s="21"/>
      <c r="G28" s="21"/>
      <c r="H28" s="21"/>
      <c r="I28" s="21"/>
      <c r="J28" s="21"/>
      <c r="K28" s="21"/>
      <c r="L28" s="23"/>
      <c r="M28" s="21"/>
      <c r="O28" s="21"/>
      <c r="Q28" s="21"/>
      <c r="S28" s="21"/>
      <c r="U28" s="21"/>
      <c r="W28" s="21"/>
      <c r="Y28" s="21"/>
      <c r="AA28" s="21"/>
      <c r="AC28" s="21"/>
      <c r="AE28" s="21"/>
      <c r="AG28" s="21"/>
    </row>
    <row r="29" spans="1:34" ht="23.4" thickBot="1" x14ac:dyDescent="0.45">
      <c r="A29" s="8"/>
      <c r="B29" s="12" t="s">
        <v>17</v>
      </c>
      <c r="C29" s="8"/>
      <c r="D29" s="8"/>
      <c r="E29" s="20">
        <f>+E17+E27</f>
        <v>1044256432.2499999</v>
      </c>
      <c r="F29" s="21"/>
      <c r="G29" s="20">
        <f>+G17+G27</f>
        <v>1052957829.6899998</v>
      </c>
      <c r="H29" s="21"/>
      <c r="I29" s="20">
        <f>+I17+I27</f>
        <v>8701397.4399999175</v>
      </c>
      <c r="J29" s="21"/>
      <c r="K29" s="61">
        <f>+I29/G29</f>
        <v>8.2637663110987896E-3</v>
      </c>
      <c r="L29" s="28"/>
      <c r="M29" s="20">
        <f>+M17+M27</f>
        <v>1050751950.0700001</v>
      </c>
      <c r="O29" s="20">
        <f>+O17+O27</f>
        <v>1059876159.2499999</v>
      </c>
      <c r="Q29" s="20">
        <f>+Q17+Q27</f>
        <v>1056959205.5699999</v>
      </c>
      <c r="S29" s="20">
        <f>+S17+S27</f>
        <v>1059659828.1799998</v>
      </c>
      <c r="U29" s="20">
        <f>+U17+U27</f>
        <v>1009979577.87</v>
      </c>
      <c r="W29" s="20">
        <f>+W17+W27</f>
        <v>1015674924.36</v>
      </c>
      <c r="Y29" s="20">
        <f>+Y17+Y27</f>
        <v>1016041930.14</v>
      </c>
      <c r="AA29" s="20">
        <f>+AA17+AA27</f>
        <v>1013491040.01</v>
      </c>
      <c r="AC29" s="20">
        <f>+AC17+AC27</f>
        <v>1015185872.1900001</v>
      </c>
      <c r="AE29" s="20">
        <f>+AE17+AE27</f>
        <v>0</v>
      </c>
      <c r="AG29" s="20">
        <f>+AG17+AG27</f>
        <v>0</v>
      </c>
    </row>
    <row r="30" spans="1:34" ht="14.25" customHeight="1" thickTop="1" x14ac:dyDescent="0.4">
      <c r="A30" s="8"/>
      <c r="B30" s="8"/>
      <c r="C30" s="8"/>
      <c r="D30" s="8"/>
      <c r="E30" s="15"/>
      <c r="F30" s="15"/>
      <c r="G30" s="15"/>
      <c r="H30" s="15"/>
      <c r="I30" s="15"/>
      <c r="J30" s="15"/>
      <c r="K30" s="15"/>
      <c r="L30" s="23"/>
      <c r="M30" s="15"/>
      <c r="O30" s="15"/>
      <c r="Q30" s="15"/>
      <c r="S30" s="15"/>
      <c r="U30" s="15"/>
      <c r="W30" s="15"/>
      <c r="Y30" s="15"/>
      <c r="AA30" s="15"/>
      <c r="AC30" s="15"/>
      <c r="AE30" s="15"/>
      <c r="AG30" s="15"/>
    </row>
    <row r="31" spans="1:34" ht="22.8" x14ac:dyDescent="0.4">
      <c r="A31" s="8"/>
      <c r="B31" s="12" t="s">
        <v>18</v>
      </c>
      <c r="C31" s="8"/>
      <c r="D31" s="8"/>
      <c r="E31" s="15"/>
      <c r="F31" s="15"/>
      <c r="G31" s="15"/>
      <c r="H31" s="15"/>
      <c r="I31" s="15"/>
      <c r="J31" s="15"/>
      <c r="K31" s="15"/>
      <c r="L31" s="23"/>
      <c r="M31" s="15"/>
      <c r="O31" s="15"/>
      <c r="Q31" s="15"/>
      <c r="S31" s="15"/>
      <c r="U31" s="15"/>
      <c r="W31" s="15"/>
      <c r="Y31" s="15"/>
      <c r="AA31" s="15"/>
      <c r="AC31" s="15"/>
      <c r="AE31" s="15"/>
      <c r="AG31" s="15"/>
    </row>
    <row r="32" spans="1:34" ht="23.25" customHeight="1" x14ac:dyDescent="0.4">
      <c r="A32" s="8"/>
      <c r="B32" s="12"/>
      <c r="C32" s="8"/>
      <c r="D32" s="8"/>
      <c r="E32" s="15"/>
      <c r="F32" s="15"/>
      <c r="G32" s="15"/>
      <c r="H32" s="15"/>
      <c r="I32" s="15"/>
      <c r="J32" s="15"/>
      <c r="K32" s="15"/>
      <c r="L32" s="23"/>
      <c r="M32" s="15"/>
      <c r="O32" s="15"/>
      <c r="Q32" s="15"/>
      <c r="S32" s="15"/>
      <c r="U32" s="15"/>
      <c r="W32" s="15"/>
      <c r="Y32" s="15"/>
      <c r="AA32" s="15"/>
      <c r="AC32" s="15"/>
      <c r="AE32" s="15"/>
      <c r="AG32" s="15"/>
    </row>
    <row r="33" spans="1:34" ht="22.8" x14ac:dyDescent="0.4">
      <c r="A33" s="8"/>
      <c r="B33" s="12" t="s">
        <v>19</v>
      </c>
      <c r="C33" s="12"/>
      <c r="D33" s="8"/>
      <c r="E33" s="15"/>
      <c r="F33" s="15"/>
      <c r="G33" s="15"/>
      <c r="H33" s="15"/>
      <c r="I33" s="15"/>
      <c r="J33" s="15"/>
      <c r="K33" s="15"/>
      <c r="L33" s="23"/>
      <c r="M33" s="15"/>
      <c r="O33" s="15"/>
      <c r="Q33" s="15"/>
      <c r="S33" s="15"/>
      <c r="U33" s="15"/>
      <c r="W33" s="15"/>
      <c r="Y33" s="15"/>
      <c r="AA33" s="15"/>
      <c r="AC33" s="15"/>
      <c r="AE33" s="15"/>
      <c r="AG33" s="15"/>
    </row>
    <row r="34" spans="1:34" ht="22.8" x14ac:dyDescent="0.4">
      <c r="A34" s="8"/>
      <c r="B34" s="12" t="s">
        <v>53</v>
      </c>
      <c r="C34" s="12" t="s">
        <v>22</v>
      </c>
      <c r="D34" s="8"/>
      <c r="E34" s="15"/>
      <c r="F34" s="15"/>
      <c r="G34" s="15"/>
      <c r="H34" s="15"/>
      <c r="I34" s="15"/>
      <c r="J34" s="15"/>
      <c r="K34" s="15"/>
      <c r="L34" s="23"/>
      <c r="M34" s="15"/>
      <c r="O34" s="15"/>
      <c r="Q34" s="15"/>
      <c r="S34" s="15"/>
      <c r="U34" s="15"/>
      <c r="W34" s="15"/>
      <c r="Y34" s="15"/>
      <c r="AA34" s="15"/>
      <c r="AC34" s="15"/>
      <c r="AE34" s="15"/>
      <c r="AG34" s="15"/>
    </row>
    <row r="35" spans="1:34" ht="22.8" x14ac:dyDescent="0.4">
      <c r="A35" s="8"/>
      <c r="B35" s="8" t="s">
        <v>52</v>
      </c>
      <c r="C35" s="12"/>
      <c r="D35" s="8"/>
      <c r="E35" s="15">
        <v>7531340.4500000002</v>
      </c>
      <c r="F35" s="15"/>
      <c r="G35" s="15">
        <v>3642113.11</v>
      </c>
      <c r="H35" s="15"/>
      <c r="I35" s="15">
        <v>-3889227.3400000003</v>
      </c>
      <c r="J35" s="15"/>
      <c r="K35" s="60">
        <v>-1.067849136623876</v>
      </c>
      <c r="L35" s="29"/>
      <c r="M35" s="15">
        <v>2789800.03</v>
      </c>
      <c r="O35" s="15">
        <v>3431521.02</v>
      </c>
      <c r="Q35" s="15">
        <v>2224382.52</v>
      </c>
      <c r="S35" s="15">
        <v>4649264.5</v>
      </c>
      <c r="U35" s="15">
        <v>1683988.54</v>
      </c>
      <c r="W35" s="15">
        <v>3043661.79</v>
      </c>
      <c r="Y35" s="15">
        <v>6153518.9299999997</v>
      </c>
      <c r="AA35" s="15">
        <v>4814565.5999999996</v>
      </c>
      <c r="AC35" s="15">
        <v>1818795.62</v>
      </c>
      <c r="AE35" s="15">
        <v>0</v>
      </c>
      <c r="AG35" s="15">
        <v>0</v>
      </c>
    </row>
    <row r="36" spans="1:34" ht="22.8" x14ac:dyDescent="0.4">
      <c r="A36" s="8"/>
      <c r="B36" s="8" t="s">
        <v>54</v>
      </c>
      <c r="C36" s="12" t="s">
        <v>22</v>
      </c>
      <c r="D36" s="8"/>
      <c r="E36" s="15">
        <v>25000</v>
      </c>
      <c r="F36" s="15"/>
      <c r="G36" s="15">
        <v>86600</v>
      </c>
      <c r="H36" s="15"/>
      <c r="I36" s="15">
        <v>61600</v>
      </c>
      <c r="J36" s="15"/>
      <c r="K36" s="60">
        <v>0.71131639722863738</v>
      </c>
      <c r="L36" s="29"/>
      <c r="M36" s="15">
        <v>86600</v>
      </c>
      <c r="O36" s="15">
        <v>112600</v>
      </c>
      <c r="Q36" s="15">
        <v>181400</v>
      </c>
      <c r="S36" s="15">
        <v>113400</v>
      </c>
      <c r="U36" s="15">
        <v>45000</v>
      </c>
      <c r="W36" s="15">
        <v>45000</v>
      </c>
      <c r="X36" s="4"/>
      <c r="Y36" s="15">
        <v>144000</v>
      </c>
      <c r="AA36" s="15">
        <v>45000</v>
      </c>
      <c r="AC36" s="15">
        <v>134000</v>
      </c>
      <c r="AE36" s="15">
        <v>0</v>
      </c>
      <c r="AG36" s="15">
        <v>0</v>
      </c>
    </row>
    <row r="37" spans="1:34" ht="18.75" hidden="1" customHeight="1" x14ac:dyDescent="0.4">
      <c r="A37" s="8"/>
      <c r="B37" s="8" t="s">
        <v>55</v>
      </c>
      <c r="C37" s="12"/>
      <c r="D37" s="8"/>
      <c r="E37" s="15"/>
      <c r="F37" s="15"/>
      <c r="G37" s="15"/>
      <c r="H37" s="15"/>
      <c r="I37" s="15">
        <v>0</v>
      </c>
      <c r="J37" s="15"/>
      <c r="K37" s="60" t="e">
        <v>#DIV/0!</v>
      </c>
      <c r="L37" s="23"/>
      <c r="M37" s="15"/>
      <c r="O37" s="15"/>
      <c r="Q37" s="15"/>
      <c r="S37" s="15"/>
      <c r="U37" s="15"/>
      <c r="W37" s="15"/>
      <c r="Y37" s="15">
        <v>0</v>
      </c>
      <c r="AA37" s="15">
        <v>0</v>
      </c>
      <c r="AC37" s="15">
        <v>0</v>
      </c>
      <c r="AE37" s="15"/>
      <c r="AG37" s="15"/>
    </row>
    <row r="38" spans="1:34" ht="18.75" hidden="1" customHeight="1" x14ac:dyDescent="0.4">
      <c r="A38" s="8"/>
      <c r="B38" s="8" t="s">
        <v>44</v>
      </c>
      <c r="C38" s="12"/>
      <c r="D38" s="8"/>
      <c r="E38" s="15"/>
      <c r="F38" s="15"/>
      <c r="G38" s="15"/>
      <c r="H38" s="15"/>
      <c r="I38" s="15">
        <v>0</v>
      </c>
      <c r="J38" s="15"/>
      <c r="K38" s="60" t="e">
        <v>#DIV/0!</v>
      </c>
      <c r="L38" s="23"/>
      <c r="M38" s="15"/>
      <c r="O38" s="15"/>
      <c r="Q38" s="15"/>
      <c r="S38" s="15"/>
      <c r="U38" s="15"/>
      <c r="V38" s="4"/>
      <c r="W38" s="15"/>
      <c r="Y38" s="15">
        <v>0</v>
      </c>
      <c r="AA38" s="15">
        <v>0</v>
      </c>
      <c r="AC38" s="15">
        <v>0</v>
      </c>
      <c r="AE38" s="15"/>
      <c r="AG38" s="15"/>
    </row>
    <row r="39" spans="1:34" ht="18.75" hidden="1" customHeight="1" x14ac:dyDescent="0.4">
      <c r="A39" s="8"/>
      <c r="B39" s="8" t="s">
        <v>43</v>
      </c>
      <c r="C39" s="12"/>
      <c r="D39" s="8"/>
      <c r="E39" s="15"/>
      <c r="F39" s="15"/>
      <c r="G39" s="15"/>
      <c r="H39" s="15"/>
      <c r="I39" s="15">
        <v>0</v>
      </c>
      <c r="J39" s="15"/>
      <c r="K39" s="60" t="e">
        <v>#DIV/0!</v>
      </c>
      <c r="L39" s="23"/>
      <c r="M39" s="15"/>
      <c r="O39" s="15"/>
      <c r="Q39" s="15"/>
      <c r="S39" s="15"/>
      <c r="U39" s="15"/>
      <c r="V39" s="4"/>
      <c r="W39" s="15"/>
      <c r="Y39" s="15">
        <v>0</v>
      </c>
      <c r="AA39" s="15">
        <v>0</v>
      </c>
      <c r="AC39" s="15">
        <v>0</v>
      </c>
      <c r="AE39" s="15"/>
      <c r="AG39" s="15"/>
    </row>
    <row r="40" spans="1:34" ht="18.75" hidden="1" customHeight="1" x14ac:dyDescent="0.4">
      <c r="A40" s="8"/>
      <c r="B40" s="8" t="s">
        <v>20</v>
      </c>
      <c r="C40" s="12"/>
      <c r="D40" s="8"/>
      <c r="E40" s="15"/>
      <c r="F40" s="15"/>
      <c r="G40" s="15"/>
      <c r="H40" s="15"/>
      <c r="I40" s="15">
        <v>0</v>
      </c>
      <c r="J40" s="15"/>
      <c r="K40" s="60" t="e">
        <v>#DIV/0!</v>
      </c>
      <c r="L40" s="23"/>
      <c r="M40" s="15"/>
      <c r="O40" s="15"/>
      <c r="Q40" s="15"/>
      <c r="S40" s="15"/>
      <c r="U40" s="15"/>
      <c r="V40" s="4"/>
      <c r="W40" s="15"/>
      <c r="Y40" s="15">
        <v>0</v>
      </c>
      <c r="AA40" s="15">
        <v>0</v>
      </c>
      <c r="AC40" s="15">
        <v>0</v>
      </c>
      <c r="AE40" s="15"/>
      <c r="AG40" s="15"/>
    </row>
    <row r="41" spans="1:34" ht="18.75" hidden="1" customHeight="1" x14ac:dyDescent="0.4">
      <c r="A41" s="8"/>
      <c r="B41" s="8" t="s">
        <v>42</v>
      </c>
      <c r="C41" s="12"/>
      <c r="D41" s="8"/>
      <c r="E41" s="31"/>
      <c r="F41" s="31"/>
      <c r="G41" s="31"/>
      <c r="H41" s="31"/>
      <c r="I41" s="15">
        <v>0</v>
      </c>
      <c r="J41" s="31"/>
      <c r="K41" s="60" t="e">
        <v>#DIV/0!</v>
      </c>
      <c r="L41" s="23"/>
      <c r="M41" s="31"/>
      <c r="O41" s="31"/>
      <c r="Q41" s="31"/>
      <c r="S41" s="31"/>
      <c r="U41" s="31"/>
      <c r="V41" s="4"/>
      <c r="W41" s="31"/>
      <c r="Y41" s="15">
        <v>0</v>
      </c>
      <c r="AA41" s="15">
        <v>0</v>
      </c>
      <c r="AC41" s="15">
        <v>0</v>
      </c>
      <c r="AE41" s="31"/>
      <c r="AG41" s="31"/>
    </row>
    <row r="42" spans="1:34" ht="18.75" customHeight="1" x14ac:dyDescent="0.4">
      <c r="A42" s="8"/>
      <c r="B42" s="8" t="s">
        <v>62</v>
      </c>
      <c r="C42" s="12"/>
      <c r="D42" s="8"/>
      <c r="E42" s="31">
        <v>25567763.82</v>
      </c>
      <c r="F42" s="31"/>
      <c r="G42" s="31">
        <v>16211466.32</v>
      </c>
      <c r="H42" s="31"/>
      <c r="I42" s="15">
        <v>-9356297.5</v>
      </c>
      <c r="J42" s="31"/>
      <c r="K42" s="60">
        <v>-0.57714072961168139</v>
      </c>
      <c r="L42" s="46"/>
      <c r="M42" s="31">
        <v>17710967.289999999</v>
      </c>
      <c r="O42" s="31">
        <v>20127276.120000001</v>
      </c>
      <c r="Q42" s="31">
        <v>15463838.25</v>
      </c>
      <c r="S42" s="31">
        <v>12278356.01</v>
      </c>
      <c r="U42" s="31">
        <v>13442777.210000001</v>
      </c>
      <c r="V42" s="4"/>
      <c r="W42" s="31">
        <v>14406330.710000001</v>
      </c>
      <c r="Y42" s="15">
        <v>12984878.609999999</v>
      </c>
      <c r="AA42" s="15">
        <v>12984878.609999999</v>
      </c>
      <c r="AC42" s="15">
        <v>2420852.4900000002</v>
      </c>
      <c r="AE42" s="31">
        <v>0</v>
      </c>
      <c r="AG42" s="31">
        <v>0</v>
      </c>
    </row>
    <row r="43" spans="1:34" ht="21.75" customHeight="1" x14ac:dyDescent="0.4">
      <c r="A43" s="8"/>
      <c r="B43" s="8" t="s">
        <v>61</v>
      </c>
      <c r="C43" s="12"/>
      <c r="D43" s="8"/>
      <c r="E43" s="31">
        <v>507600</v>
      </c>
      <c r="F43" s="31"/>
      <c r="G43" s="31">
        <v>522800</v>
      </c>
      <c r="H43" s="31"/>
      <c r="I43" s="15">
        <v>15200</v>
      </c>
      <c r="J43" s="31"/>
      <c r="K43" s="63">
        <v>2.9074215761285386E-2</v>
      </c>
      <c r="L43" s="23"/>
      <c r="M43" s="31">
        <v>729500</v>
      </c>
      <c r="O43" s="31">
        <v>685300</v>
      </c>
      <c r="Q43" s="31">
        <v>1512300</v>
      </c>
      <c r="S43" s="31">
        <v>1359750</v>
      </c>
      <c r="U43" s="31">
        <v>1452487.5</v>
      </c>
      <c r="V43" s="4"/>
      <c r="W43" s="31">
        <v>1733477.5</v>
      </c>
      <c r="Y43" s="15">
        <v>1999740</v>
      </c>
      <c r="AA43" s="15">
        <v>1828827.5</v>
      </c>
      <c r="AC43" s="15">
        <v>1828827.5</v>
      </c>
      <c r="AE43" s="31">
        <v>0</v>
      </c>
      <c r="AG43" s="31">
        <v>0</v>
      </c>
    </row>
    <row r="44" spans="1:34" ht="22.8" x14ac:dyDescent="0.4">
      <c r="A44" s="8"/>
      <c r="B44" s="12" t="s">
        <v>57</v>
      </c>
      <c r="C44" s="12"/>
      <c r="D44" s="8"/>
      <c r="E44" s="32">
        <f>SUM(E35:E43)</f>
        <v>33631704.269999996</v>
      </c>
      <c r="F44" s="21"/>
      <c r="G44" s="32">
        <f>SUM(G35:G43)</f>
        <v>20462979.43</v>
      </c>
      <c r="H44" s="21"/>
      <c r="I44" s="32">
        <f>SUM(I35:I43)</f>
        <v>-13168724.84</v>
      </c>
      <c r="J44" s="21"/>
      <c r="K44" s="62">
        <f t="shared" ref="K44" si="0">+I44/G44</f>
        <v>-0.64353897657219117</v>
      </c>
      <c r="L44" s="28"/>
      <c r="M44" s="32">
        <f>SUM(M35:M43)</f>
        <v>21316867.32</v>
      </c>
      <c r="O44" s="32">
        <f>SUM(O35:O43)</f>
        <v>24356697.140000001</v>
      </c>
      <c r="Q44" s="32">
        <f>SUM(Q35:Q43)</f>
        <v>19381920.77</v>
      </c>
      <c r="S44" s="32">
        <f>SUM(S35:S43)</f>
        <v>18400770.509999998</v>
      </c>
      <c r="U44" s="32">
        <f>SUM(U35:U43)</f>
        <v>16624253.25</v>
      </c>
      <c r="V44" s="4"/>
      <c r="W44" s="32">
        <f>SUM(W35:W43)</f>
        <v>19228470</v>
      </c>
      <c r="Y44" s="32">
        <f>SUM(Y35:Y43)</f>
        <v>21282137.539999999</v>
      </c>
      <c r="AA44" s="32">
        <f>SUM(AA35:AA43)</f>
        <v>19673271.710000001</v>
      </c>
      <c r="AC44" s="32">
        <f>SUM(AC35:AC43)</f>
        <v>6202475.6100000003</v>
      </c>
      <c r="AE44" s="32">
        <f>SUM(AE35:AE43)</f>
        <v>0</v>
      </c>
      <c r="AG44" s="32">
        <f>SUM(AG35:AG43)</f>
        <v>0</v>
      </c>
      <c r="AH44" s="68"/>
    </row>
    <row r="45" spans="1:34" ht="22.8" x14ac:dyDescent="0.4">
      <c r="A45" s="8"/>
      <c r="B45" s="8"/>
      <c r="C45" s="12"/>
      <c r="D45" s="8"/>
      <c r="E45" s="15"/>
      <c r="F45" s="15"/>
      <c r="G45" s="15"/>
      <c r="H45" s="15"/>
      <c r="I45" s="15"/>
      <c r="J45" s="15"/>
      <c r="K45" s="15"/>
      <c r="L45" s="23"/>
      <c r="M45" s="15"/>
      <c r="O45" s="15"/>
      <c r="Q45" s="15"/>
      <c r="S45" s="15"/>
      <c r="U45" s="15"/>
      <c r="V45" s="4"/>
      <c r="W45" s="15"/>
      <c r="Y45" s="15"/>
      <c r="AA45" s="15"/>
      <c r="AC45" s="15"/>
      <c r="AE45" s="15"/>
      <c r="AG45" s="15"/>
      <c r="AH45" s="69"/>
    </row>
    <row r="46" spans="1:34" ht="22.8" x14ac:dyDescent="0.4">
      <c r="A46" s="8"/>
      <c r="B46" s="12" t="s">
        <v>24</v>
      </c>
      <c r="C46" s="12" t="s">
        <v>23</v>
      </c>
      <c r="D46" s="8"/>
      <c r="E46" s="15"/>
      <c r="F46" s="15"/>
      <c r="G46" s="15"/>
      <c r="H46" s="15"/>
      <c r="I46" s="15"/>
      <c r="J46" s="15"/>
      <c r="K46" s="15"/>
      <c r="L46" s="23"/>
      <c r="M46" s="15"/>
      <c r="O46" s="15"/>
      <c r="Q46" s="15"/>
      <c r="S46" s="15"/>
      <c r="U46" s="15"/>
      <c r="V46" s="4"/>
      <c r="W46" s="15"/>
      <c r="Y46" s="15"/>
      <c r="AA46" s="15"/>
      <c r="AC46" s="15"/>
      <c r="AE46" s="15"/>
      <c r="AG46" s="15"/>
    </row>
    <row r="47" spans="1:34" ht="22.8" x14ac:dyDescent="0.4">
      <c r="A47" s="8"/>
      <c r="B47" s="33" t="s">
        <v>67</v>
      </c>
      <c r="C47" s="12"/>
      <c r="D47" s="8"/>
      <c r="E47" s="15"/>
      <c r="F47" s="15"/>
      <c r="G47" s="15"/>
      <c r="H47" s="15"/>
      <c r="I47" s="15"/>
      <c r="J47" s="15"/>
      <c r="K47" s="15"/>
      <c r="L47" s="46"/>
      <c r="M47" s="15"/>
      <c r="N47" s="4"/>
      <c r="O47" s="15"/>
      <c r="Q47" s="15"/>
      <c r="S47" s="15"/>
      <c r="U47" s="15"/>
      <c r="W47" s="15"/>
      <c r="Y47" s="15"/>
      <c r="AA47" s="15"/>
      <c r="AC47" s="15"/>
      <c r="AE47" s="15"/>
      <c r="AG47" s="15"/>
    </row>
    <row r="48" spans="1:34" ht="22.8" x14ac:dyDescent="0.4">
      <c r="A48" s="8"/>
      <c r="B48" s="8" t="s">
        <v>52</v>
      </c>
      <c r="C48" s="12"/>
      <c r="D48" s="8"/>
      <c r="E48" s="15">
        <v>3619162.61</v>
      </c>
      <c r="F48" s="15"/>
      <c r="G48" s="15">
        <v>2799141.28</v>
      </c>
      <c r="H48" s="15"/>
      <c r="I48" s="15">
        <v>-820021.33000000007</v>
      </c>
      <c r="J48" s="15"/>
      <c r="K48" s="60">
        <v>-0.29295460570679022</v>
      </c>
      <c r="L48" s="34"/>
      <c r="M48" s="15">
        <v>3018932.0199999958</v>
      </c>
      <c r="O48" s="15">
        <v>3018932.0199999958</v>
      </c>
      <c r="Q48" s="15">
        <v>3991712.2399999984</v>
      </c>
      <c r="S48" s="15">
        <v>4394712.24</v>
      </c>
      <c r="U48" s="15">
        <v>4289043.74</v>
      </c>
      <c r="W48" s="15">
        <v>4289043.24</v>
      </c>
      <c r="Y48" s="15">
        <v>3974043.24</v>
      </c>
      <c r="AA48" s="15">
        <v>4569000.76</v>
      </c>
      <c r="AC48" s="15">
        <v>3974043.24</v>
      </c>
      <c r="AE48" s="15">
        <v>0</v>
      </c>
      <c r="AG48" s="15">
        <v>0</v>
      </c>
      <c r="AH48" s="68"/>
    </row>
    <row r="49" spans="1:34" ht="18.75" hidden="1" customHeight="1" x14ac:dyDescent="0.4">
      <c r="A49" s="8"/>
      <c r="B49" s="8" t="s">
        <v>54</v>
      </c>
      <c r="C49" s="12"/>
      <c r="D49" s="8"/>
      <c r="E49" s="15"/>
      <c r="F49" s="15"/>
      <c r="G49" s="15"/>
      <c r="H49" s="15"/>
      <c r="I49" s="15">
        <v>0</v>
      </c>
      <c r="J49" s="15"/>
      <c r="K49" s="63" t="e">
        <v>#DIV/0!</v>
      </c>
      <c r="L49" s="35"/>
      <c r="M49" s="15"/>
      <c r="O49" s="15"/>
      <c r="Q49" s="15"/>
      <c r="S49" s="15"/>
      <c r="U49" s="15"/>
      <c r="W49" s="15"/>
      <c r="Y49" s="15"/>
      <c r="AA49" s="15"/>
      <c r="AC49" s="15">
        <v>0</v>
      </c>
      <c r="AE49" s="15"/>
      <c r="AG49" s="15"/>
      <c r="AH49" s="69"/>
    </row>
    <row r="50" spans="1:34" ht="22.8" x14ac:dyDescent="0.4">
      <c r="A50" s="8"/>
      <c r="B50" s="8" t="s">
        <v>55</v>
      </c>
      <c r="C50" s="12"/>
      <c r="D50" s="8"/>
      <c r="E50" s="30">
        <v>49616839.850000001</v>
      </c>
      <c r="F50" s="30"/>
      <c r="G50" s="30">
        <v>49816157.850000001</v>
      </c>
      <c r="H50" s="30"/>
      <c r="I50" s="15">
        <v>199318</v>
      </c>
      <c r="J50" s="30"/>
      <c r="K50" s="60">
        <v>4.001071311042507E-3</v>
      </c>
      <c r="L50" s="36"/>
      <c r="M50" s="30">
        <v>50275091.850000001</v>
      </c>
      <c r="N50" s="4"/>
      <c r="O50" s="30">
        <v>50275091.850000001</v>
      </c>
      <c r="Q50" s="30">
        <v>50398857.850000001</v>
      </c>
      <c r="S50" s="30">
        <v>50398857.850000001</v>
      </c>
      <c r="U50" s="30">
        <v>51577171.259999998</v>
      </c>
      <c r="W50" s="30">
        <v>51044446.549999997</v>
      </c>
      <c r="Y50" s="15">
        <v>51567811.939999998</v>
      </c>
      <c r="AA50" s="15">
        <v>50996619.420000002</v>
      </c>
      <c r="AC50" s="15">
        <v>52047716.939999998</v>
      </c>
      <c r="AE50" s="30">
        <v>0</v>
      </c>
      <c r="AG50" s="30">
        <v>0</v>
      </c>
      <c r="AH50" s="68"/>
    </row>
    <row r="51" spans="1:34" ht="23.25" customHeight="1" x14ac:dyDescent="0.4">
      <c r="A51" s="8"/>
      <c r="B51" s="33" t="s">
        <v>58</v>
      </c>
      <c r="C51" s="12"/>
      <c r="D51" s="8"/>
      <c r="E51" s="32">
        <f>+E48+E50</f>
        <v>53236002.460000001</v>
      </c>
      <c r="F51" s="21"/>
      <c r="G51" s="32">
        <f>+G48+G50</f>
        <v>52615299.130000003</v>
      </c>
      <c r="H51" s="21"/>
      <c r="I51" s="32">
        <f>+I48+I50</f>
        <v>-620703.33000000007</v>
      </c>
      <c r="J51" s="21"/>
      <c r="K51" s="64">
        <f t="shared" ref="K51" si="1">+I51/G51</f>
        <v>-1.1797012280903097E-2</v>
      </c>
      <c r="L51" s="50"/>
      <c r="M51" s="32">
        <f>+M48+M50</f>
        <v>53294023.869999997</v>
      </c>
      <c r="N51" s="4"/>
      <c r="O51" s="32">
        <f>+O48+O50</f>
        <v>53294023.869999997</v>
      </c>
      <c r="Q51" s="32">
        <f>+Q48+Q50</f>
        <v>54390570.090000004</v>
      </c>
      <c r="S51" s="32">
        <f>+S48+S50</f>
        <v>54793570.090000004</v>
      </c>
      <c r="U51" s="32">
        <f>+U48+U50</f>
        <v>55866215</v>
      </c>
      <c r="W51" s="32">
        <f>+W48+W50</f>
        <v>55333489.789999999</v>
      </c>
      <c r="Y51" s="32">
        <f>+Y48+Y50</f>
        <v>55541855.18</v>
      </c>
      <c r="AA51" s="32">
        <f>+AA48+AA50</f>
        <v>55565620.18</v>
      </c>
      <c r="AC51" s="32">
        <f>+AC48+AC50</f>
        <v>56021760.18</v>
      </c>
      <c r="AE51" s="32">
        <f>+AE48+AE50</f>
        <v>0</v>
      </c>
      <c r="AG51" s="32">
        <f>+AG48+AG50</f>
        <v>0</v>
      </c>
      <c r="AH51" s="69"/>
    </row>
    <row r="52" spans="1:34" ht="22.8" hidden="1" x14ac:dyDescent="0.4">
      <c r="A52" s="8"/>
      <c r="B52" s="37"/>
      <c r="C52" s="12"/>
      <c r="D52" s="8"/>
      <c r="E52" s="15"/>
      <c r="F52" s="15"/>
      <c r="G52" s="15"/>
      <c r="H52" s="15"/>
      <c r="I52" s="15"/>
      <c r="J52" s="15"/>
      <c r="K52" s="15"/>
      <c r="L52" s="35"/>
      <c r="M52" s="15"/>
      <c r="O52" s="15"/>
      <c r="Q52" s="15"/>
      <c r="S52" s="15"/>
      <c r="U52" s="15"/>
      <c r="W52" s="15"/>
      <c r="Y52" s="15"/>
      <c r="AA52" s="15"/>
      <c r="AC52" s="15"/>
      <c r="AE52" s="15"/>
      <c r="AG52" s="15"/>
    </row>
    <row r="53" spans="1:34" ht="18.75" hidden="1" customHeight="1" x14ac:dyDescent="0.4">
      <c r="A53" s="8"/>
      <c r="B53" s="8" t="s">
        <v>34</v>
      </c>
      <c r="C53" s="12" t="s">
        <v>25</v>
      </c>
      <c r="D53" s="8"/>
      <c r="E53" s="15">
        <v>0</v>
      </c>
      <c r="F53" s="15"/>
      <c r="G53" s="15">
        <v>0</v>
      </c>
      <c r="H53" s="15"/>
      <c r="I53" s="15">
        <v>0</v>
      </c>
      <c r="J53" s="15"/>
      <c r="K53" s="15"/>
      <c r="L53" s="35"/>
      <c r="M53" s="15">
        <v>0</v>
      </c>
      <c r="O53" s="15">
        <v>0</v>
      </c>
      <c r="Q53" s="15">
        <v>0</v>
      </c>
      <c r="S53" s="15">
        <v>0</v>
      </c>
      <c r="U53" s="15">
        <v>0</v>
      </c>
      <c r="W53" s="15">
        <v>0</v>
      </c>
      <c r="Y53" s="15">
        <v>0</v>
      </c>
      <c r="AA53" s="15">
        <v>0</v>
      </c>
      <c r="AC53" s="15">
        <v>0</v>
      </c>
      <c r="AE53" s="15">
        <v>0</v>
      </c>
      <c r="AG53" s="15">
        <v>0</v>
      </c>
    </row>
    <row r="54" spans="1:34" ht="18.75" hidden="1" customHeight="1" x14ac:dyDescent="0.4">
      <c r="A54" s="8"/>
      <c r="B54" s="8" t="s">
        <v>41</v>
      </c>
      <c r="C54" s="12" t="s">
        <v>33</v>
      </c>
      <c r="D54" s="8"/>
      <c r="E54" s="15">
        <v>0</v>
      </c>
      <c r="F54" s="15"/>
      <c r="G54" s="15">
        <v>0</v>
      </c>
      <c r="H54" s="15"/>
      <c r="I54" s="15">
        <v>0</v>
      </c>
      <c r="J54" s="15"/>
      <c r="K54" s="15"/>
      <c r="L54" s="35"/>
      <c r="M54" s="15">
        <v>0</v>
      </c>
      <c r="O54" s="15">
        <v>0</v>
      </c>
      <c r="Q54" s="15">
        <v>0</v>
      </c>
      <c r="S54" s="15">
        <v>0</v>
      </c>
      <c r="U54" s="15">
        <v>0</v>
      </c>
      <c r="W54" s="15">
        <v>0</v>
      </c>
      <c r="Y54" s="15">
        <v>0</v>
      </c>
      <c r="AA54" s="15">
        <v>0</v>
      </c>
      <c r="AC54" s="15">
        <v>0</v>
      </c>
      <c r="AE54" s="15">
        <v>0</v>
      </c>
      <c r="AG54" s="15">
        <v>0</v>
      </c>
    </row>
    <row r="55" spans="1:34" ht="18.75" hidden="1" customHeight="1" x14ac:dyDescent="0.4">
      <c r="A55" s="8"/>
      <c r="B55" s="8" t="s">
        <v>40</v>
      </c>
      <c r="C55" s="12" t="s">
        <v>35</v>
      </c>
      <c r="D55" s="8"/>
      <c r="E55" s="15">
        <v>0</v>
      </c>
      <c r="F55" s="15"/>
      <c r="G55" s="15">
        <v>0</v>
      </c>
      <c r="H55" s="15"/>
      <c r="I55" s="15">
        <v>0</v>
      </c>
      <c r="J55" s="15"/>
      <c r="K55" s="15"/>
      <c r="L55" s="35"/>
      <c r="M55" s="15">
        <v>0</v>
      </c>
      <c r="O55" s="15">
        <v>0</v>
      </c>
      <c r="Q55" s="15">
        <v>0</v>
      </c>
      <c r="S55" s="15">
        <v>0</v>
      </c>
      <c r="U55" s="15">
        <v>0</v>
      </c>
      <c r="W55" s="15">
        <v>0</v>
      </c>
      <c r="Y55" s="15">
        <v>0</v>
      </c>
      <c r="AA55" s="15">
        <v>0</v>
      </c>
      <c r="AC55" s="15">
        <v>0</v>
      </c>
      <c r="AE55" s="15">
        <v>0</v>
      </c>
      <c r="AG55" s="15">
        <v>0</v>
      </c>
    </row>
    <row r="56" spans="1:34" ht="18.75" hidden="1" customHeight="1" x14ac:dyDescent="0.4">
      <c r="A56" s="8"/>
      <c r="B56" s="8" t="s">
        <v>39</v>
      </c>
      <c r="C56" s="8"/>
      <c r="D56" s="8"/>
      <c r="E56" s="15">
        <v>0</v>
      </c>
      <c r="F56" s="15"/>
      <c r="G56" s="15">
        <v>0</v>
      </c>
      <c r="H56" s="15"/>
      <c r="I56" s="15">
        <v>0</v>
      </c>
      <c r="J56" s="15"/>
      <c r="K56" s="15"/>
      <c r="L56" s="35"/>
      <c r="M56" s="15">
        <v>0</v>
      </c>
      <c r="O56" s="15">
        <v>0</v>
      </c>
      <c r="Q56" s="15">
        <v>0</v>
      </c>
      <c r="S56" s="15">
        <v>0</v>
      </c>
      <c r="U56" s="15">
        <v>0</v>
      </c>
      <c r="W56" s="15">
        <v>0</v>
      </c>
      <c r="Y56" s="15">
        <v>0</v>
      </c>
      <c r="AA56" s="15">
        <v>0</v>
      </c>
      <c r="AC56" s="15">
        <v>0</v>
      </c>
      <c r="AE56" s="15">
        <v>0</v>
      </c>
      <c r="AG56" s="15">
        <v>0</v>
      </c>
    </row>
    <row r="57" spans="1:34" ht="18.75" hidden="1" customHeight="1" x14ac:dyDescent="0.4">
      <c r="A57" s="8"/>
      <c r="B57" s="37"/>
      <c r="C57" s="8"/>
      <c r="D57" s="8"/>
      <c r="E57" s="32">
        <f>SUM(E53:E56)</f>
        <v>0</v>
      </c>
      <c r="F57" s="21"/>
      <c r="G57" s="32">
        <f>SUM(G53:G56)</f>
        <v>0</v>
      </c>
      <c r="H57" s="21"/>
      <c r="I57" s="32">
        <f>SUM(I53:I56)</f>
        <v>0</v>
      </c>
      <c r="J57" s="21"/>
      <c r="K57" s="21"/>
      <c r="L57" s="35"/>
      <c r="M57" s="32">
        <f>SUM(M53:M56)</f>
        <v>0</v>
      </c>
      <c r="O57" s="32">
        <f>SUM(O53:O56)</f>
        <v>0</v>
      </c>
      <c r="Q57" s="32">
        <f>SUM(Q53:Q56)</f>
        <v>0</v>
      </c>
      <c r="S57" s="32">
        <f>SUM(S53:S56)</f>
        <v>0</v>
      </c>
      <c r="U57" s="32">
        <f>SUM(U53:U56)</f>
        <v>0</v>
      </c>
      <c r="W57" s="32">
        <f>SUM(W53:W56)</f>
        <v>0</v>
      </c>
      <c r="Y57" s="32">
        <f>SUM(Y53:Y56)</f>
        <v>0</v>
      </c>
      <c r="AA57" s="32">
        <f>SUM(AA53:AA56)</f>
        <v>0</v>
      </c>
      <c r="AC57" s="32">
        <f>SUM(AC53:AC56)</f>
        <v>0</v>
      </c>
      <c r="AE57" s="32">
        <f>SUM(AE53:AE56)</f>
        <v>0</v>
      </c>
      <c r="AG57" s="32">
        <f>SUM(AG53:AG56)</f>
        <v>0</v>
      </c>
    </row>
    <row r="58" spans="1:34" ht="22.8" x14ac:dyDescent="0.4">
      <c r="A58" s="8"/>
      <c r="B58" s="8"/>
      <c r="C58" s="8"/>
      <c r="D58" s="8"/>
      <c r="E58" s="15"/>
      <c r="F58" s="15"/>
      <c r="G58" s="15"/>
      <c r="H58" s="15"/>
      <c r="I58" s="15"/>
      <c r="J58" s="15"/>
      <c r="K58" s="15"/>
      <c r="L58" s="35"/>
      <c r="M58" s="15"/>
      <c r="O58" s="15"/>
      <c r="Q58" s="15"/>
      <c r="S58" s="15"/>
      <c r="U58" s="15"/>
      <c r="W58" s="15"/>
      <c r="Y58" s="15"/>
      <c r="AA58" s="15"/>
      <c r="AC58" s="15"/>
      <c r="AE58" s="15"/>
      <c r="AG58" s="15"/>
    </row>
    <row r="59" spans="1:34" ht="23.4" thickBot="1" x14ac:dyDescent="0.45">
      <c r="A59" s="8"/>
      <c r="B59" s="12" t="s">
        <v>26</v>
      </c>
      <c r="C59" s="8"/>
      <c r="D59" s="8"/>
      <c r="E59" s="20">
        <f>+E44+E51</f>
        <v>86867706.729999989</v>
      </c>
      <c r="F59" s="21"/>
      <c r="G59" s="20">
        <f>+G44+G51</f>
        <v>73078278.560000002</v>
      </c>
      <c r="H59" s="21"/>
      <c r="I59" s="20">
        <f>+I44+I51</f>
        <v>-13789428.17</v>
      </c>
      <c r="J59" s="21"/>
      <c r="K59" s="61">
        <f>+I59/G59</f>
        <v>-0.18869393808556073</v>
      </c>
      <c r="L59" s="50"/>
      <c r="M59" s="20">
        <f>+M44+M51</f>
        <v>74610891.189999998</v>
      </c>
      <c r="N59" s="4"/>
      <c r="O59" s="20">
        <f>+O44+O51</f>
        <v>77650721.00999999</v>
      </c>
      <c r="Q59" s="20">
        <f>+Q44+Q51</f>
        <v>73772490.859999999</v>
      </c>
      <c r="S59" s="20">
        <f>+S44+S51</f>
        <v>73194340.599999994</v>
      </c>
      <c r="U59" s="20">
        <f>+U44+U51</f>
        <v>72490468.25</v>
      </c>
      <c r="W59" s="20">
        <f>+W44+W51</f>
        <v>74561959.789999992</v>
      </c>
      <c r="Y59" s="20">
        <f>+Y44+Y51</f>
        <v>76823992.719999999</v>
      </c>
      <c r="AA59" s="20">
        <f>+AA44+AA51</f>
        <v>75238891.890000001</v>
      </c>
      <c r="AC59" s="20">
        <f>+AC44+AC51</f>
        <v>62224235.789999999</v>
      </c>
      <c r="AE59" s="20">
        <f>+AE44+AE51</f>
        <v>0</v>
      </c>
      <c r="AG59" s="20">
        <f>+AG44+AG51</f>
        <v>0</v>
      </c>
    </row>
    <row r="60" spans="1:34" ht="21.75" customHeight="1" thickTop="1" x14ac:dyDescent="0.4">
      <c r="A60" s="8"/>
      <c r="B60" s="8"/>
      <c r="C60" s="12"/>
      <c r="D60" s="8"/>
      <c r="E60" s="15"/>
      <c r="F60" s="15"/>
      <c r="G60" s="15">
        <f>+G48-M48</f>
        <v>-219790.73999999603</v>
      </c>
      <c r="H60" s="15"/>
      <c r="I60" s="15"/>
      <c r="J60" s="15"/>
      <c r="K60" s="15"/>
      <c r="L60" s="23"/>
      <c r="M60" s="15"/>
      <c r="O60" s="15"/>
      <c r="Q60" s="15"/>
      <c r="S60" s="15"/>
      <c r="U60" s="15"/>
      <c r="W60" s="15"/>
      <c r="Y60" s="15"/>
      <c r="AA60" s="15"/>
      <c r="AC60" s="15"/>
      <c r="AE60" s="15"/>
      <c r="AG60" s="15"/>
    </row>
    <row r="61" spans="1:34" ht="22.8" x14ac:dyDescent="0.4">
      <c r="A61" s="8"/>
      <c r="B61" s="12" t="s">
        <v>50</v>
      </c>
      <c r="C61" s="8"/>
      <c r="D61" s="8"/>
      <c r="E61" s="15"/>
      <c r="F61" s="15"/>
      <c r="G61" s="15"/>
      <c r="H61" s="15"/>
      <c r="I61" s="15"/>
      <c r="J61" s="15"/>
      <c r="K61" s="15"/>
      <c r="L61" s="46"/>
      <c r="M61" s="15"/>
      <c r="O61" s="15"/>
      <c r="Q61" s="15"/>
      <c r="S61" s="15"/>
      <c r="U61" s="15"/>
      <c r="W61" s="15"/>
      <c r="Y61" s="15"/>
      <c r="AA61" s="15"/>
      <c r="AC61" s="15"/>
      <c r="AE61" s="15"/>
      <c r="AG61" s="15"/>
    </row>
    <row r="62" spans="1:34" ht="22.8" x14ac:dyDescent="0.4">
      <c r="A62" s="8"/>
      <c r="B62" s="12"/>
      <c r="C62" s="8"/>
      <c r="D62" s="8"/>
      <c r="E62" s="38"/>
      <c r="F62" s="38"/>
      <c r="G62" s="38"/>
      <c r="H62" s="38"/>
      <c r="I62" s="38"/>
      <c r="J62" s="38"/>
      <c r="K62" s="38"/>
      <c r="L62" s="23"/>
      <c r="M62" s="38"/>
      <c r="N62" s="5"/>
      <c r="O62" s="38"/>
      <c r="Q62" s="38"/>
      <c r="S62" s="38"/>
      <c r="U62" s="38"/>
      <c r="W62" s="38"/>
      <c r="Y62" s="38"/>
      <c r="AA62" s="38"/>
      <c r="AC62" s="38"/>
      <c r="AE62" s="38"/>
      <c r="AG62" s="38"/>
    </row>
    <row r="63" spans="1:34" ht="22.8" x14ac:dyDescent="0.4">
      <c r="A63" s="8"/>
      <c r="B63" s="8" t="s">
        <v>36</v>
      </c>
      <c r="C63" s="8"/>
      <c r="D63" s="8"/>
      <c r="E63" s="39">
        <v>957388725.51999986</v>
      </c>
      <c r="F63" s="39"/>
      <c r="G63" s="39">
        <v>979879551.12999988</v>
      </c>
      <c r="H63" s="39"/>
      <c r="I63" s="39">
        <v>22490825.609999917</v>
      </c>
      <c r="J63" s="39"/>
      <c r="K63" s="60">
        <v>2.2952643091759015E-2</v>
      </c>
      <c r="L63" s="22"/>
      <c r="M63" s="39">
        <v>976141058.88000011</v>
      </c>
      <c r="N63" s="4"/>
      <c r="O63" s="39">
        <v>982225438.23999989</v>
      </c>
      <c r="Q63" s="39">
        <v>983186714.70999992</v>
      </c>
      <c r="S63" s="39">
        <v>986465487.5799998</v>
      </c>
      <c r="U63" s="39">
        <v>937489109.62</v>
      </c>
      <c r="W63" s="39">
        <v>941112964.57000005</v>
      </c>
      <c r="Y63" s="39">
        <v>939217937.41999996</v>
      </c>
      <c r="AA63" s="39">
        <v>938252148.12</v>
      </c>
      <c r="AC63" s="39">
        <v>952961636.4000001</v>
      </c>
      <c r="AE63" s="39">
        <f>+AE29-AE59</f>
        <v>0</v>
      </c>
      <c r="AG63" s="39">
        <f>+AG29-AG59</f>
        <v>0</v>
      </c>
    </row>
    <row r="64" spans="1:34" ht="18.75" hidden="1" customHeight="1" x14ac:dyDescent="0.4">
      <c r="A64" s="8"/>
      <c r="B64" s="8" t="s">
        <v>27</v>
      </c>
      <c r="C64" s="8"/>
      <c r="D64" s="8"/>
      <c r="E64" s="38"/>
      <c r="F64" s="38"/>
      <c r="G64" s="38"/>
      <c r="H64" s="38"/>
      <c r="I64" s="38"/>
      <c r="J64" s="38"/>
      <c r="K64" s="38"/>
      <c r="L64" s="18"/>
      <c r="M64" s="38"/>
      <c r="O64" s="38"/>
      <c r="Q64" s="38"/>
      <c r="S64" s="38"/>
      <c r="U64" s="38"/>
      <c r="W64" s="38"/>
      <c r="Y64" s="38"/>
      <c r="AA64" s="38"/>
      <c r="AC64" s="38"/>
      <c r="AE64" s="38"/>
      <c r="AG64" s="38"/>
    </row>
    <row r="65" spans="1:33" ht="18.75" hidden="1" customHeight="1" x14ac:dyDescent="0.4">
      <c r="A65" s="8"/>
      <c r="B65" s="8" t="s">
        <v>28</v>
      </c>
      <c r="C65" s="8"/>
      <c r="D65" s="8"/>
      <c r="E65" s="38"/>
      <c r="F65" s="38"/>
      <c r="G65" s="38"/>
      <c r="H65" s="38"/>
      <c r="I65" s="38"/>
      <c r="J65" s="38"/>
      <c r="K65" s="38"/>
      <c r="L65" s="18"/>
      <c r="M65" s="38"/>
      <c r="O65" s="38"/>
      <c r="Q65" s="38"/>
      <c r="S65" s="38"/>
      <c r="U65" s="38"/>
      <c r="W65" s="38"/>
      <c r="Y65" s="38"/>
      <c r="AA65" s="38"/>
      <c r="AC65" s="38"/>
      <c r="AE65" s="38"/>
      <c r="AG65" s="38"/>
    </row>
    <row r="66" spans="1:33" ht="18.75" hidden="1" customHeight="1" x14ac:dyDescent="0.4">
      <c r="A66" s="8"/>
      <c r="B66" s="8" t="s">
        <v>38</v>
      </c>
      <c r="C66" s="8"/>
      <c r="D66" s="8"/>
      <c r="E66" s="38"/>
      <c r="F66" s="38"/>
      <c r="G66" s="38"/>
      <c r="H66" s="38"/>
      <c r="I66" s="38"/>
      <c r="J66" s="38"/>
      <c r="K66" s="38"/>
      <c r="L66" s="18"/>
      <c r="M66" s="38"/>
      <c r="O66" s="38"/>
      <c r="Q66" s="38"/>
      <c r="S66" s="38"/>
      <c r="U66" s="38"/>
      <c r="W66" s="38"/>
      <c r="Y66" s="38"/>
      <c r="AA66" s="38"/>
      <c r="AC66" s="38"/>
      <c r="AE66" s="38"/>
      <c r="AG66" s="38"/>
    </row>
    <row r="67" spans="1:33" ht="23.4" thickBot="1" x14ac:dyDescent="0.45">
      <c r="A67" s="8"/>
      <c r="B67" s="12" t="s">
        <v>51</v>
      </c>
      <c r="C67" s="12"/>
      <c r="D67" s="8"/>
      <c r="E67" s="40">
        <f>+E63</f>
        <v>957388725.51999986</v>
      </c>
      <c r="F67" s="57"/>
      <c r="G67" s="40">
        <f>+G63</f>
        <v>979879551.12999988</v>
      </c>
      <c r="H67" s="57"/>
      <c r="I67" s="40">
        <f>+I63</f>
        <v>22490825.609999917</v>
      </c>
      <c r="J67" s="57"/>
      <c r="K67" s="61">
        <f>+I67/G67</f>
        <v>2.2952643091759015E-2</v>
      </c>
      <c r="L67" s="22"/>
      <c r="M67" s="40">
        <f>+M63</f>
        <v>976141058.88000011</v>
      </c>
      <c r="O67" s="40">
        <f>+O63</f>
        <v>982225438.23999989</v>
      </c>
      <c r="Q67" s="40">
        <f>+Q63</f>
        <v>983186714.70999992</v>
      </c>
      <c r="S67" s="40">
        <f>+S63</f>
        <v>986465487.5799998</v>
      </c>
      <c r="U67" s="40">
        <f>+U63</f>
        <v>937489109.62</v>
      </c>
      <c r="W67" s="40">
        <f>+W63</f>
        <v>941112964.57000005</v>
      </c>
      <c r="Y67" s="40">
        <f>+Y63</f>
        <v>939217937.41999996</v>
      </c>
      <c r="AA67" s="40">
        <f>+AA63</f>
        <v>938252148.12</v>
      </c>
      <c r="AC67" s="40">
        <f>+AC63</f>
        <v>952961636.4000001</v>
      </c>
      <c r="AE67" s="40">
        <f>+AE63</f>
        <v>0</v>
      </c>
      <c r="AG67" s="40">
        <f>+AG63</f>
        <v>0</v>
      </c>
    </row>
    <row r="68" spans="1:33" ht="23.4" thickTop="1" x14ac:dyDescent="0.4">
      <c r="A68" s="8"/>
      <c r="B68" s="8"/>
      <c r="C68" s="8"/>
      <c r="D68" s="8"/>
      <c r="E68" s="39"/>
      <c r="F68" s="39"/>
      <c r="G68" s="39"/>
      <c r="H68" s="39"/>
      <c r="I68" s="39"/>
      <c r="J68" s="39"/>
      <c r="K68" s="39"/>
      <c r="L68" s="18"/>
      <c r="M68" s="39"/>
      <c r="O68" s="39"/>
      <c r="Q68" s="39"/>
      <c r="S68" s="39"/>
      <c r="U68" s="39"/>
      <c r="W68" s="39"/>
      <c r="Y68" s="39"/>
      <c r="AA68" s="39"/>
      <c r="AC68" s="39"/>
      <c r="AE68" s="39"/>
      <c r="AG68" s="39"/>
    </row>
    <row r="69" spans="1:33" ht="23.4" thickBot="1" x14ac:dyDescent="0.45">
      <c r="A69" s="8"/>
      <c r="B69" s="12" t="s">
        <v>37</v>
      </c>
      <c r="C69" s="12"/>
      <c r="D69" s="8"/>
      <c r="E69" s="40">
        <f>+E59+E67</f>
        <v>1044256432.2499999</v>
      </c>
      <c r="F69" s="57"/>
      <c r="G69" s="40">
        <f>+G59+G67</f>
        <v>1052957829.6899998</v>
      </c>
      <c r="H69" s="57"/>
      <c r="I69" s="40">
        <f>+I59+I67</f>
        <v>8701397.4399999175</v>
      </c>
      <c r="J69" s="57"/>
      <c r="K69" s="61">
        <f>+I69/G69</f>
        <v>8.2637663110987896E-3</v>
      </c>
      <c r="L69" s="41"/>
      <c r="M69" s="40">
        <f>+M59+M67</f>
        <v>1050751950.0700002</v>
      </c>
      <c r="O69" s="40">
        <f>+O59+O67</f>
        <v>1059876159.2499999</v>
      </c>
      <c r="Q69" s="40">
        <f>+Q59+Q67</f>
        <v>1056959205.5699999</v>
      </c>
      <c r="S69" s="40">
        <f>+S59+S67</f>
        <v>1059659828.1799998</v>
      </c>
      <c r="U69" s="40">
        <f>+U59+U67</f>
        <v>1009979577.87</v>
      </c>
      <c r="W69" s="40">
        <f>+W59+W67</f>
        <v>1015674924.36</v>
      </c>
      <c r="Y69" s="40">
        <f>+Y59+Y67</f>
        <v>1016041930.14</v>
      </c>
      <c r="AA69" s="40">
        <f>+AA59+AA67</f>
        <v>1013491040.01</v>
      </c>
      <c r="AC69" s="40">
        <f>+AC59+AC67</f>
        <v>1015185872.1900001</v>
      </c>
      <c r="AE69" s="40">
        <f>+AE59+AE67</f>
        <v>0</v>
      </c>
      <c r="AG69" s="40">
        <f>+AG59+AG67</f>
        <v>0</v>
      </c>
    </row>
    <row r="70" spans="1:33" ht="23.4" thickTop="1" x14ac:dyDescent="0.4">
      <c r="A70" s="8"/>
      <c r="B70" s="12"/>
      <c r="C70" s="12"/>
      <c r="D70" s="8"/>
      <c r="E70" s="57"/>
      <c r="F70" s="57"/>
      <c r="G70" s="57"/>
      <c r="H70" s="57"/>
      <c r="I70" s="57"/>
      <c r="J70" s="57"/>
      <c r="K70" s="62"/>
      <c r="L70" s="41"/>
      <c r="M70" s="57"/>
      <c r="O70" s="57"/>
      <c r="Q70" s="57"/>
      <c r="S70" s="57"/>
      <c r="U70" s="57"/>
      <c r="W70" s="57"/>
      <c r="Y70" s="57"/>
      <c r="AA70" s="57"/>
      <c r="AC70" s="57"/>
      <c r="AE70" s="57"/>
      <c r="AG70" s="57"/>
    </row>
    <row r="71" spans="1:33" ht="22.8" x14ac:dyDescent="0.4">
      <c r="A71" s="8"/>
      <c r="B71" s="12"/>
      <c r="C71" s="12"/>
      <c r="D71" s="8"/>
      <c r="E71" s="57"/>
      <c r="F71" s="57"/>
      <c r="G71" s="57"/>
      <c r="H71" s="57"/>
      <c r="I71" s="57"/>
      <c r="J71" s="57"/>
      <c r="K71" s="62"/>
      <c r="L71" s="41"/>
      <c r="M71" s="57"/>
      <c r="O71" s="57"/>
      <c r="Q71" s="57"/>
      <c r="S71" s="57"/>
      <c r="U71" s="57"/>
      <c r="W71" s="57"/>
      <c r="Y71" s="57"/>
      <c r="AA71" s="57"/>
      <c r="AC71" s="57"/>
      <c r="AE71" s="57"/>
      <c r="AG71" s="57"/>
    </row>
    <row r="72" spans="1:33" ht="22.8" x14ac:dyDescent="0.4">
      <c r="A72" s="8"/>
      <c r="B72" s="12"/>
      <c r="C72" s="12"/>
      <c r="D72" s="8"/>
      <c r="E72" s="57"/>
      <c r="F72" s="57"/>
      <c r="G72" s="57"/>
      <c r="H72" s="57"/>
      <c r="I72" s="57"/>
      <c r="J72" s="57"/>
      <c r="K72" s="62"/>
      <c r="L72" s="41"/>
      <c r="M72" s="57"/>
      <c r="O72" s="57"/>
      <c r="Q72" s="57"/>
      <c r="S72" s="57"/>
      <c r="U72" s="57"/>
      <c r="W72" s="57"/>
      <c r="Y72" s="57"/>
      <c r="AA72" s="57"/>
      <c r="AC72" s="57"/>
      <c r="AE72" s="57"/>
      <c r="AG72" s="57"/>
    </row>
    <row r="73" spans="1:33" ht="22.8" x14ac:dyDescent="0.4">
      <c r="A73" s="8"/>
      <c r="B73" s="12"/>
      <c r="C73" s="12"/>
      <c r="D73" s="8"/>
      <c r="E73" s="57"/>
      <c r="F73" s="57"/>
      <c r="G73" s="57"/>
      <c r="H73" s="57"/>
      <c r="I73" s="57"/>
      <c r="J73" s="57"/>
      <c r="K73" s="62"/>
      <c r="L73" s="41"/>
      <c r="M73" s="57"/>
      <c r="O73" s="57"/>
      <c r="Q73" s="57"/>
      <c r="S73" s="57"/>
      <c r="U73" s="57"/>
      <c r="W73" s="57"/>
      <c r="Y73" s="57"/>
      <c r="AA73" s="57"/>
      <c r="AC73" s="57"/>
      <c r="AE73" s="57"/>
      <c r="AG73" s="57"/>
    </row>
    <row r="74" spans="1:33" ht="22.8" x14ac:dyDescent="0.4">
      <c r="A74" s="8"/>
      <c r="B74" s="8"/>
      <c r="C74" s="8"/>
      <c r="D74" s="8"/>
      <c r="E74" s="8"/>
      <c r="F74" s="8"/>
      <c r="G74" s="42"/>
      <c r="H74" s="42"/>
      <c r="I74" s="42"/>
      <c r="J74" s="42"/>
      <c r="K74" s="42"/>
      <c r="L74" s="43"/>
      <c r="M74" s="42"/>
      <c r="O74" s="42"/>
      <c r="Q74" s="42"/>
      <c r="S74" s="42"/>
      <c r="U74" s="42"/>
      <c r="W74" s="42"/>
      <c r="Y74" s="42"/>
      <c r="AA74" s="42"/>
      <c r="AC74" s="42"/>
      <c r="AE74" s="42"/>
      <c r="AG74" s="42"/>
    </row>
    <row r="75" spans="1:33" ht="22.8" hidden="1" x14ac:dyDescent="0.4">
      <c r="A75" s="8"/>
      <c r="B75" s="8"/>
      <c r="C75" s="8"/>
      <c r="D75" s="8"/>
      <c r="E75" s="8"/>
      <c r="F75" s="8"/>
      <c r="G75" s="44">
        <f>+G29-G69</f>
        <v>0</v>
      </c>
      <c r="H75" s="44"/>
      <c r="I75" s="44">
        <f>+I29-I69</f>
        <v>0</v>
      </c>
      <c r="J75" s="44"/>
      <c r="K75" s="44"/>
      <c r="L75" s="8"/>
      <c r="S75" s="2"/>
      <c r="AG75" s="1"/>
    </row>
    <row r="76" spans="1:33" ht="22.8" hidden="1" x14ac:dyDescent="0.4">
      <c r="A76" s="8"/>
      <c r="B76" s="8"/>
      <c r="C76" s="8"/>
      <c r="D76" s="8"/>
      <c r="E76" s="8"/>
      <c r="F76" s="8"/>
      <c r="G76" s="44"/>
      <c r="H76" s="44"/>
      <c r="I76" s="44"/>
      <c r="J76" s="44"/>
      <c r="K76" s="44"/>
      <c r="L76" s="8"/>
      <c r="S76" s="2"/>
      <c r="AG76" s="1"/>
    </row>
    <row r="77" spans="1:33" ht="22.8" x14ac:dyDescent="0.4">
      <c r="A77" s="8"/>
      <c r="B77" s="8"/>
      <c r="C77" s="8"/>
      <c r="D77" s="8"/>
      <c r="E77" s="8"/>
      <c r="F77" s="8"/>
      <c r="G77" s="49"/>
      <c r="H77" s="49"/>
      <c r="I77" s="49"/>
      <c r="J77" s="49"/>
      <c r="K77" s="49"/>
      <c r="L77" s="8"/>
      <c r="S77" s="2"/>
      <c r="AG77" s="1"/>
    </row>
    <row r="78" spans="1:33" ht="22.8" x14ac:dyDescent="0.4">
      <c r="A78" s="8"/>
      <c r="B78" s="8"/>
      <c r="C78" s="8"/>
      <c r="D78" s="8"/>
      <c r="E78" s="8"/>
      <c r="F78" s="8"/>
      <c r="G78" s="31"/>
      <c r="H78" s="31"/>
      <c r="I78" s="31"/>
      <c r="J78" s="31"/>
      <c r="K78" s="31"/>
      <c r="L78" s="8"/>
      <c r="R78" s="4"/>
      <c r="S78" s="2"/>
      <c r="AG78" s="1"/>
    </row>
    <row r="79" spans="1:33" ht="22.8" x14ac:dyDescent="0.4">
      <c r="A79" s="8"/>
      <c r="B79" s="3"/>
      <c r="C79" s="3"/>
      <c r="F79" s="23"/>
      <c r="G79" s="9" t="s">
        <v>70</v>
      </c>
      <c r="H79" s="9"/>
      <c r="I79" s="45" t="s">
        <v>59</v>
      </c>
      <c r="J79" s="9"/>
      <c r="K79" s="9"/>
      <c r="L79" s="23"/>
      <c r="Q79" s="9" t="s">
        <v>59</v>
      </c>
      <c r="AG79" s="1"/>
    </row>
    <row r="80" spans="1:33" ht="22.8" x14ac:dyDescent="0.4">
      <c r="A80" s="37"/>
      <c r="B80" s="3"/>
      <c r="C80" s="3"/>
      <c r="F80" s="9"/>
      <c r="G80" s="65" t="s">
        <v>72</v>
      </c>
      <c r="H80" s="9"/>
      <c r="I80" s="9" t="s">
        <v>65</v>
      </c>
      <c r="J80" s="9"/>
      <c r="K80" s="9"/>
      <c r="L80" s="23"/>
      <c r="Q80" s="9" t="s">
        <v>65</v>
      </c>
    </row>
    <row r="81" spans="1:17" ht="22.8" x14ac:dyDescent="0.4">
      <c r="A81" s="8"/>
      <c r="B81" s="3"/>
      <c r="C81" s="3"/>
      <c r="F81" s="23"/>
      <c r="G81" s="66" t="s">
        <v>71</v>
      </c>
      <c r="H81" s="48"/>
      <c r="I81" s="48" t="s">
        <v>66</v>
      </c>
      <c r="J81" s="48"/>
      <c r="K81" s="48"/>
      <c r="L81" s="23"/>
      <c r="Q81" s="48" t="s">
        <v>66</v>
      </c>
    </row>
    <row r="82" spans="1:17" ht="22.8" x14ac:dyDescent="0.4">
      <c r="A82" s="8"/>
      <c r="B82" s="51"/>
      <c r="C82" s="51"/>
      <c r="D82" s="23"/>
      <c r="E82" s="23"/>
      <c r="F82" s="23"/>
      <c r="G82" s="48"/>
      <c r="H82" s="48"/>
      <c r="I82" s="48"/>
      <c r="J82" s="48"/>
      <c r="K82" s="48"/>
      <c r="L82" s="23"/>
    </row>
    <row r="83" spans="1:17" ht="22.8" x14ac:dyDescent="0.4">
      <c r="A83" s="8"/>
      <c r="B83" s="23"/>
      <c r="C83" s="23"/>
      <c r="D83" s="23"/>
      <c r="E83" s="23"/>
      <c r="F83" s="23"/>
      <c r="G83" s="46"/>
      <c r="H83" s="46"/>
      <c r="I83" s="46"/>
      <c r="J83" s="46"/>
      <c r="K83" s="46"/>
      <c r="L83" s="23"/>
      <c r="O83" s="54"/>
    </row>
    <row r="84" spans="1:17" ht="21" x14ac:dyDescent="0.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O84" s="55"/>
    </row>
    <row r="85" spans="1:17" ht="21" x14ac:dyDescent="0.4">
      <c r="A85" s="6"/>
      <c r="B85" s="6"/>
      <c r="C85" s="6"/>
      <c r="D85" s="6"/>
      <c r="E85" s="6"/>
      <c r="F85" s="6"/>
      <c r="G85" s="7"/>
      <c r="H85" s="7"/>
      <c r="I85" s="7"/>
      <c r="J85" s="7"/>
      <c r="K85" s="7"/>
      <c r="L85" s="6"/>
      <c r="M85" s="2">
        <f>+M29-M69</f>
        <v>0</v>
      </c>
      <c r="O85" s="56"/>
    </row>
  </sheetData>
  <mergeCells count="4">
    <mergeCell ref="B4:AG4"/>
    <mergeCell ref="B5:AG5"/>
    <mergeCell ref="B6:AG6"/>
    <mergeCell ref="B3:AG3"/>
  </mergeCells>
  <pageMargins left="1.4960629921259843" right="0.70866141732283472" top="0.74803149606299213" bottom="0.74803149606299213" header="0.31496062992125984" footer="0.31496062992125984"/>
  <pageSetup paperSize="9" scale="3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BG-Oct. 21</vt:lpstr>
      <vt:lpstr>COMPARATIVO</vt:lpstr>
      <vt:lpstr>'BG-Oct. 21'!Área_de_impresión</vt:lpstr>
      <vt:lpstr>COMPARATIVO!Área_de_impresión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Jasmín Suero</dc:creator>
  <cp:lastModifiedBy>Yndhira Neuman</cp:lastModifiedBy>
  <cp:lastPrinted>2021-11-04T17:57:07Z</cp:lastPrinted>
  <dcterms:created xsi:type="dcterms:W3CDTF">2019-06-05T14:57:17Z</dcterms:created>
  <dcterms:modified xsi:type="dcterms:W3CDTF">2021-11-09T17:30:00Z</dcterms:modified>
</cp:coreProperties>
</file>