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3176"/>
  </bookViews>
  <sheets>
    <sheet name="BG-Enero 22" sheetId="26" r:id="rId1"/>
  </sheets>
  <definedNames>
    <definedName name="_xlnm.Print_Area" localSheetId="0">'BG-Enero 22'!$A$4:$G$80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6" l="1"/>
  <c r="E48" i="26" l="1"/>
  <c r="F68" i="26" l="1"/>
  <c r="F60" i="26"/>
  <c r="F70" i="26" s="1"/>
  <c r="F58" i="26"/>
  <c r="E58" i="26"/>
  <c r="E52" i="26"/>
  <c r="E44" i="26"/>
  <c r="F27" i="26"/>
  <c r="E27" i="26"/>
  <c r="F17" i="26"/>
  <c r="F29" i="26" s="1"/>
  <c r="E60" i="26" l="1"/>
  <c r="E17" i="26" l="1"/>
  <c r="E29" i="26" s="1"/>
  <c r="E64" i="26" s="1"/>
  <c r="E68" i="26" s="1"/>
  <c r="E70" i="26" s="1"/>
  <c r="E72" i="26" s="1"/>
</calcChain>
</file>

<file path=xl/sharedStrings.xml><?xml version="1.0" encoding="utf-8"?>
<sst xmlns="http://schemas.openxmlformats.org/spreadsheetml/2006/main" count="74" uniqueCount="70">
  <si>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</si>
  <si>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</si>
  <si>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</si>
  <si>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</si>
  <si>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</si>
  <si>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</si>
  <si>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</si>
  <si>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</si>
  <si>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</si>
  <si>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</si>
  <si>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</si>
  <si>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</si>
  <si>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</si>
  <si>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</si>
  <si>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</si>
  <si>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</si>
  <si>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</si>
  <si>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</si>
  <si>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</si>
  <si>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</si>
  <si>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</si>
  <si>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</si>
  <si>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</si>
  <si>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</si>
  <si>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</si>
  <si>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</si>
  <si>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</si>
  <si>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</si>
  <si>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</si>
  <si>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</si>
  <si>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</si>
  <si>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</si>
  <si>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</si>
  <si>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</si>
  <si>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</si>
  <si>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</si>
  <si>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</si>
  <si>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</si>
  <si>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</si>
  <si>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</si>
  <si>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</si>
  <si>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</si>
  <si>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</si>
  <si>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</si>
  <si>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</si>
  <si>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</si>
  <si>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</si>
  <si>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</si>
  <si>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</si>
  <si>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</si>
  <si>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</si>
  <si>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</si>
  <si>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</si>
  <si>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</si>
  <si>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</si>
  <si>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</si>
  <si>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</si>
  <si>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</si>
  <si>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</si>
  <si>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</si>
  <si>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</si>
  <si>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</si>
  <si>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</si>
  <si>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</si>
  <si>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</si>
  <si>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</si>
  <si>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</si>
  <si>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</si>
  <si>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Cuentas por Pagar Honorarios</t>
  </si>
  <si>
    <t>AL 31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</si>
</sst>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Border="1"/>
    <xf numFmtId="43" fontId="2" fillId="2" borderId="0" xfId="1" applyFont="1" applyFill="1" applyBorder="1"/>
    <xf numFmtId="0" fontId="2" fillId="0" borderId="0" xfId="0" applyFont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 applyBorder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 indent="5"/>
    </xf>
    <xf numFmtId="0" fontId="7" fillId="2" borderId="0" xfId="0" applyFont="1" applyFill="1" applyBorder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 applyBorder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0" fontId="7" fillId="2" borderId="0" xfId="0" applyNumberFormat="1" applyFont="1" applyFill="1" applyBorder="1" applyAlignment="1">
      <alignment horizontal="left" indent="3"/>
    </xf>
    <xf numFmtId="4" fontId="7" fillId="2" borderId="0" xfId="0" applyNumberFormat="1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center"/>
    </xf>
    <xf numFmtId="4" fontId="10" fillId="3" borderId="0" xfId="0" applyNumberFormat="1" applyFont="1" applyFill="1" applyBorder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4" fontId="10" fillId="2" borderId="0" xfId="0" applyNumberFormat="1" applyFont="1" applyFill="1" applyBorder="1"/>
    <xf numFmtId="43" fontId="7" fillId="2" borderId="0" xfId="1" applyFont="1" applyFill="1" applyBorder="1" applyAlignment="1">
      <alignment horizontal="left" indent="5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2" fillId="2" borderId="0" xfId="0" applyNumberFormat="1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xmlns="" id="{E51204A7-3FD9-4E28-8DED-C40573D84E5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xmlns="" id="{3F2BD474-2753-44BE-ABAF-FFB2C39812D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xmlns="" id="{B65777BA-4D57-4D34-A6B4-14488C65C6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xmlns="" id="{ADC63233-BBD9-4AFB-A1CA-DA803C0B28A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xmlns="" id="{F2CC5B09-CC54-4C34-87AD-3B5E781BFC6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xmlns="" id="{B0827A5B-0A3A-4B8A-B5B1-3ACAA925B0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xmlns="" id="{1FDE7F1F-281F-4221-9249-73622CFA581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xmlns="" id="{D64D694E-3AE0-45DA-AEDB-5F2EE6FEAC4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xmlns="" id="{70B16961-7FE5-4D4C-9250-5D20DED889E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xmlns="" id="{4D85E434-7E8C-4ED0-A9E6-75886F2EB7F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xmlns="" id="{2C3E8F28-F115-4338-898F-7F7805653FD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xmlns="" id="{BCEF9D8A-0F90-4558-B051-4F51C15BB2B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xmlns="" id="{D8863D58-8A23-4010-B712-AE1A9161AFE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xmlns="" id="{CC433AD4-6576-4DD4-95AE-A354A77DB7A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xmlns="" id="{229E9B23-3D10-465C-9D78-B3E6A0C3B81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xmlns="" id="{F70BF03D-5F59-4F1F-850A-03094C081CB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xmlns="" id="{CD9B4FA8-80EA-4F4B-B61E-CAE79102864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xmlns="" id="{E1950880-9CD7-4559-BA24-461E972535F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xmlns="" id="{9F7AE384-9636-485A-AE2E-FA80C6F09B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xmlns="" id="{83D48976-9474-4F4D-9AAC-6D3AE570DC9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xmlns="" id="{3835CF20-782F-43A0-B1A8-9132140A33B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xmlns="" id="{B2222CA8-8F46-486A-96A6-BEEFA8223C3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xmlns="" id="{BA932569-CC2B-4A4B-ACD8-33AD860847D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xmlns="" id="{EEEB9319-01D4-455E-A944-16887657098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xmlns="" id="{DECFFBEE-03ED-4EFB-99C5-B30D95A2BB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xmlns="" id="{0C8AC5B3-21F3-4A31-8003-5D225637EC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xmlns="" id="{E730511B-721C-433A-B105-E887F63AEEF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xmlns="" id="{81E191F3-0A00-4E4D-97E5-AF5CF88130A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xmlns="" id="{4B65171D-660B-4F4D-9CF2-D1BCF1A2BE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xmlns="" id="{6E15A4C9-D844-4CDE-AFF9-D5A453AE23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xmlns="" id="{0DE429A5-73B9-4132-B137-6D6EA8B39CC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xmlns="" id="{F1757C35-7FD5-4204-A529-A69F11190A2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xmlns="" id="{A55D801E-4876-4113-982A-7947CDD3594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xmlns="" id="{033FB93A-E657-4F4E-BD0F-378F25F4AA6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xmlns="" id="{C5B17D9C-DDC0-4D9B-A318-250C651A65D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xmlns="" id="{B8AE8E5A-6F20-435C-8F58-6CDF728275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xmlns="" id="{516CBBA2-14EB-4F23-85A4-37EA94E41F0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xmlns="" id="{77A38268-5C1C-4235-888E-50F399BE0A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xmlns="" id="{D0945F38-EFA2-447C-A6B3-62645791E3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xmlns="" id="{41ED4E2A-4A11-4FDC-A381-26B16F65C18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xmlns="" id="{7C8EAF4C-26BE-49F5-9630-BE324C5DF8D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xmlns="" id="{EFA5DE0B-F8F3-4D2F-88AF-EB0985B4E18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xmlns="" id="{5D8D15DD-916A-4DF0-9BB6-99FE375C71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xmlns="" id="{4024A549-506B-4E67-B49C-7B98ADA7867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xmlns="" id="{98DD6394-9715-41DA-B6FD-12AE0476908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xmlns="" id="{198D587C-BF99-4343-94C1-5288E8013D7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xmlns="" id="{E526CAB3-677E-4D0A-BECC-D2DF0266C16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xmlns="" id="{60CE7CE1-923F-49F1-A23F-8B518A47C2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xmlns="" id="{242DE74E-CD33-4CCC-AE3E-B39460B57A5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xmlns="" id="{E67C5653-3848-4795-9FC9-48ADE253A75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xmlns="" id="{EA172502-AA1B-4C50-A1C2-3807455991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xmlns="" id="{90FCF075-E68F-4834-A65E-7F3470471C3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xmlns="" id="{52CE3024-E6CC-473B-8051-56963C281FB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xmlns="" id="{33BFEC12-148C-491F-9C91-31DE586F0B9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xmlns="" id="{5E19B5F1-D9B6-4F02-A646-44C427080C9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xmlns="" id="{6A97653D-7BB8-4D1B-A849-5A1E1E567A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xmlns="" id="{24D87AEE-06BB-4986-A4BD-50BB131D93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xmlns="" id="{8ECE4D7F-120C-4162-8789-6C49521B36A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xmlns="" id="{3280BDAE-17AD-4D6E-8D7A-3F75150DAF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xmlns="" id="{AA62D362-8850-46B2-842F-B69D7783499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xmlns="" id="{ED0CD2E9-2F8D-4A00-8D3D-00B3282851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xmlns="" id="{20B75788-303D-4D11-A5BE-7FF137BA7F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xmlns="" id="{E0DF6D74-FA7E-4226-BC7B-87AD703CAF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xmlns="" id="{436820C0-097C-4734-827E-6D172D5280A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xmlns="" id="{780BF225-158D-43EC-8CB1-1F4268941DA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xmlns="" id="{B96990D1-3542-47F9-ACFB-34ED541139D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xmlns="" id="{99902222-3F27-458E-A228-986F9168423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xmlns="" id="{8E03A7BF-4C2C-4DFC-9653-9D6899658C3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xmlns="" id="{83C30AD1-8D5A-4B4A-9D5B-C6EC7E8373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xmlns="" id="{4E23DEA7-342D-4DB5-9D8D-3AD0D80B7AA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xmlns="" id="{2B77DDEB-99F3-40E6-8A39-EC46A796A22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xmlns="" id="{D9624499-3C16-4E06-8C98-A278E3C622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xmlns="" id="{1528C455-4031-496C-8AEB-554777B180F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xmlns="" id="{7F81D7EB-1E17-40FA-BBC0-B8BC8D2E520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xmlns="" id="{0935FF77-7A9E-468E-BDAB-AA01C2E5F61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xmlns="" id="{0111863D-149D-45EC-91B0-180964F032C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xmlns="" id="{43A31DA6-B17E-47C6-B7AB-9146FE8BC22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xmlns="" id="{66FC435D-1DF4-4489-8686-611560B108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xmlns="" id="{71A61808-C2D8-4C16-8ECC-71110658C2E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xmlns="" id="{37F89CBE-8E61-472D-B1B6-22B64C8CAE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xmlns="" id="{C1E2FB06-A6A2-45DF-B647-08B2843358C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xmlns="" id="{BBEFC850-4A88-4415-8A58-70EEA36ECF3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xmlns="" id="{64131DB3-DB07-4539-91B1-C5A9073D6F0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xmlns="" id="{65AA8A76-0BF6-416F-B276-F470EAED820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xmlns="" id="{9BFFDCBF-A3DE-46C4-BCF6-C4EDCD825E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xmlns="" id="{59163ED5-B2A3-4ADE-9166-C74EE061A84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xmlns="" id="{5EFB6A02-BFAE-4C63-8C1C-6431FC3B8FB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xmlns="" id="{78F1812E-1078-4411-8457-5E337F4F39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xmlns="" id="{50974969-5948-41E6-9AF9-49C3915E1E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xmlns="" id="{DDAFEA68-FC3D-4FD2-AD85-68414B9120E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xmlns="" id="{DFB70239-11EF-4F9B-9B27-30B763FD975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xmlns="" id="{2A79B1D4-AA4F-4CA7-8D09-C5D2483C8BE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xmlns="" id="{4B217379-824C-4797-9B19-6A71E9447A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xmlns="" id="{E717D4A4-B5CA-4AD5-9D77-BAA93BB32E4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xmlns="" id="{581CB383-54FA-42AD-BDA0-E3748387EE4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xmlns="" id="{74F63235-9185-487D-9A60-3E7836660C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xmlns="" id="{72FD3FD4-ED10-40BE-AD73-FE76FEC8B74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xmlns="" id="{05AF8DC9-A464-4647-A488-76B019FB99B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xmlns="" id="{64DD2CA8-4A70-41D4-B2A3-11E7D65A39D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xmlns="" id="{03245AB2-7F60-41C4-A888-5681F2282AC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xmlns="" id="{031F1FC5-5C2E-4740-BB28-BF0FB906CC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xmlns="" id="{1F0D6D08-1D03-41A9-ABD7-06E2934B36F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xmlns="" id="{BF960A02-9B1E-41BE-96ED-C585E37C0EC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xmlns="" id="{E567DEF8-C6D9-42F9-A591-44767860EC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xmlns="" id="{0F276A9A-4FF4-4B10-A2C8-E9F4B20C58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xmlns="" id="{4959EA2F-7131-4458-8BF0-C8126D69890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xmlns="" id="{F2735F25-5D3D-4E1D-B24D-8281FD7A6AD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xmlns="" id="{0DD8EB80-5052-431C-A946-93FE45361C7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xmlns="" id="{53C684FE-EA9A-486A-A5D4-6044147A3F7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xmlns="" id="{00042C7A-EC2A-41A4-9727-3E68494683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xmlns="" id="{FAB546C6-E950-493D-932A-B9C6C920904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xmlns="" id="{D104213A-8A31-4913-AB86-1EDB3CE9330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xmlns="" id="{CD072FCE-C340-4B84-AF10-3B5C2E53B41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xmlns="" id="{0C430CD0-530B-4AFC-9056-5533EE3B74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xmlns="" id="{2E85CC67-DFEC-4342-ABBA-725F5F75A0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xmlns="" id="{54293C3B-235F-48A6-8AA0-0C328F58D86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xmlns="" id="{555FCD9D-E4C5-4D70-A0ED-F1AA79EB2E2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xmlns="" id="{FFD89CB4-8C3D-4B51-9991-CEE579630A3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xmlns="" id="{20908C12-8254-45A8-8723-F89266685D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xmlns="" id="{43121C71-12EC-4E2E-B47C-1F8DC839A86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xmlns="" id="{1AC96E32-F87D-49AC-9555-03007F1DB8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xmlns="" id="{F837B19B-50B1-4AC2-B527-45BA7190F1A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xmlns="" id="{88444B93-91AE-4DCA-990E-0901BC17A5B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xmlns="" id="{68F98776-4DF7-4942-8EC5-7803A4E106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xmlns="" id="{D11AD5B5-9E36-4C72-BC2E-D9093A8FC69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xmlns="" id="{F466ABB7-2B51-480C-BA45-DEA5A80FF86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xmlns="" id="{489A27D6-9ABF-4CFA-8B20-B9CEF75D88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xmlns="" id="{E062F39C-040F-4B05-806B-300FA2EEF54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xmlns="" id="{E8736D4B-AA22-4265-9CC8-EB97C297B7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xmlns="" id="{ABCE6FFE-F38F-4BF1-B39D-A37FEB9296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xmlns="" id="{95E2F9EB-0378-441D-A2ED-35B71D2E242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xmlns="" id="{0493C5CB-11F4-4FCD-A296-8F964A4D9A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xmlns="" id="{B2F3DC93-4815-404D-91CB-200A1D052F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xmlns="" id="{48C3391C-09F9-41C2-9AC5-204D903E871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xmlns="" id="{0BAC027A-CCB5-43E5-8718-F0EB3EE516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xmlns="" id="{BE579E33-5177-47D9-BFFF-5C3F39DDE9D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xmlns="" id="{37FF34CC-0580-44EB-BE06-DCCC9282E47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xmlns="" id="{E36392D2-F98F-4A3A-AF9E-B449A438AC3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xmlns="" id="{2DE539EC-DD1F-461D-A0C2-6B4B34DF519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xmlns="" id="{C5B0C749-7389-47B9-8C40-920BE70DC33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xmlns="" id="{AE5C793B-CB52-44EA-86A3-EAD67074A2C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xmlns="" id="{3448396E-FA35-4247-92E0-DC7E3A7530E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xmlns="" id="{E78D7948-520B-4057-A6E4-CCA337151A2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xmlns="" id="{F5DFD411-6880-4C7D-AF1D-DF3C3425FC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xmlns="" id="{838E9C98-7C96-4128-993F-2CBF5296715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xmlns="" id="{FED70EB7-CC7A-4A74-B876-9455C5E1107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xmlns="" id="{B20AA62B-9C98-487A-9548-105E2065BE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xmlns="" id="{01695B0B-727F-4320-AF8F-19D911EAD0C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xmlns="" id="{D18B7D78-5A65-490A-BA01-D302B8DF086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xmlns="" id="{85A39F6C-B588-4031-A6C6-049B0546FB3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xmlns="" id="{71196C8A-2C17-4C41-AE22-0BF1E764393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xmlns="" id="{C5614377-DF97-42C2-9862-A12C55BD8B7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xmlns="" id="{55F696B5-5F9A-4007-B4C8-13AF993934F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xmlns="" id="{51BA27F0-DFCC-456F-AE2F-E5787091012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xmlns="" id="{AF8D8456-92F0-4A48-BC31-F71CDF64CFD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xmlns="" id="{5B3EC99D-2B9F-43D6-B6A3-585DB364B1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xmlns="" id="{7A15A5F2-BFD9-4C96-AD7F-60B8A8F3E0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xmlns="" id="{081EBEE4-C2E2-4B40-866C-FB6D5D88706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xmlns="" id="{101D213C-B744-458B-8666-79A7431686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xmlns="" id="{A1B54D51-8841-4D9D-9624-8971D8AE06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xmlns="" id="{2CC6C18D-40B3-493F-96EF-45C89216B2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xmlns="" id="{F03C0DE1-7DDD-4A57-A643-BBB21CCE4B8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xmlns="" id="{95243F68-3624-44FD-B3B1-5246535DB90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xmlns="" id="{7E429B58-8F15-4D1B-B145-5DF96B9E569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xmlns="" id="{54591147-FA7A-42B0-9150-00B4585134D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xmlns="" id="{B9DCCF81-1419-4877-8DB7-212CB117C4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xmlns="" id="{2463C388-3939-4748-8385-462B394C557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xmlns="" id="{67D6E0E1-3111-43D0-B3D4-3ABB532FC8B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xmlns="" id="{64F1A755-EF5F-45A7-997B-0EAF9C0932E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xmlns="" id="{59C86663-C7B5-4A7E-8473-E1E0458A4E9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xmlns="" id="{FC285B68-9A70-41D8-97EB-179952B6FF1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xmlns="" id="{8FA06ED4-73FA-4745-AA6D-40A63443CB8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xmlns="" id="{F6D8397D-F38D-4E80-B4AF-693DACEFD08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xmlns="" id="{1EE1252E-A43F-40E0-A470-E7B8284EA9B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xmlns="" id="{1EB84D07-9571-4052-A7D7-C2DEB537575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xmlns="" id="{12E3004A-63A3-407F-B8A5-BE42B0B4716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xmlns="" id="{133594C7-A2EE-4307-B111-5800B8C60A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xmlns="" id="{4290F31F-E137-4665-80EC-A4BF446679D2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xmlns="" id="{6C89C1B9-D30F-4FFE-A751-2A2AA02B177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xmlns="" id="{345F2A9E-CA14-480E-8973-A345A5E250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xmlns="" id="{829B95BA-7844-4BC1-A449-C270802F464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xmlns="" id="{61E11191-85D4-4786-A2C6-36852F44C4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xmlns="" id="{58AC5335-74C2-4DDC-9D3C-72F413BFDB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xmlns="" id="{A86950BA-A724-4E2B-8FE4-DAE01D0791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xmlns="" id="{0199C2CF-D1A1-4682-AD68-3EF6F0C2153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xmlns="" id="{4F5D8D14-7601-43D0-9FBF-0377FA016B5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xmlns="" id="{C68F311A-4089-40B7-AED2-33E2065FA19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xmlns="" id="{B488CE4F-665D-467F-AB41-AA142978EE4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xmlns="" id="{55B30791-9E11-4C24-8E65-AD54EB6CC22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xmlns="" id="{B8BD252F-3F9C-48EE-A473-C2FAD83495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xmlns="" id="{DA0E159E-6DBF-4BFE-B51C-5563AFB58E1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xmlns="" id="{7933CA38-97F6-4282-83FB-D922778D6CB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xmlns="" id="{23F46442-AE4B-4DE5-8B6F-9E8A779CAD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xmlns="" id="{6C29A176-2565-4A6A-A00D-2B40778980E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xmlns="" id="{BB88D420-8955-4566-8E88-883E5F6A01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xmlns="" id="{C8B709B8-DF4F-4420-8CD5-38AB61E68CD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xmlns="" id="{B9EF8F2B-2DE7-4987-A241-47F873679D5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xmlns="" id="{D925A20E-2432-4506-BADD-974F0783CC8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xmlns="" id="{8256F0E1-D548-4824-995A-948AA72A58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xmlns="" id="{A589704E-E6E2-40CA-8808-57D4BB512FC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xmlns="" id="{27F55F32-899B-428B-9632-76FFF0FD1BE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xmlns="" id="{76A9BCD5-D129-4DF4-8F22-0E99C3E837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xmlns="" id="{72D99CF4-4976-4CDE-8761-629650C3F54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xmlns="" id="{72DEA34B-EB31-475A-A0D4-9F8BE4C761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xmlns="" id="{B8370BFF-2E06-469F-BA93-325D9ACAF2D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xmlns="" id="{C14AD142-5277-40BC-9E1F-D697D2564BB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xmlns="" id="{0EAB6426-AFA4-4262-B0AA-54DF31744A5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xmlns="" id="{12A85C60-FD0D-4ED4-9197-BBFA5E791E8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xmlns="" id="{96E56F63-1829-45EA-AB9D-43E46A5A6DE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388937</xdr:colOff>
      <xdr:row>3</xdr:row>
      <xdr:rowOff>15874</xdr:rowOff>
    </xdr:from>
    <xdr:to>
      <xdr:col>1</xdr:col>
      <xdr:colOff>583406</xdr:colOff>
      <xdr:row>8</xdr:row>
      <xdr:rowOff>19024</xdr:rowOff>
    </xdr:to>
    <xdr:pic>
      <xdr:nvPicPr>
        <xdr:cNvPr id="211" name="2 Imagen">
          <a:extLst>
            <a:ext uri="{FF2B5EF4-FFF2-40B4-BE49-F238E27FC236}">
              <a16:creationId xmlns:a16="http://schemas.microsoft.com/office/drawing/2014/main" xmlns="" id="{B1351E59-494F-4060-8D3B-689D0DD0F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37" y="615949"/>
          <a:ext cx="1508919" cy="139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82"/>
  <sheetViews>
    <sheetView tabSelected="1" zoomScale="80" zoomScaleNormal="80" workbookViewId="0">
      <selection activeCell="E17" sqref="E17"/>
    </sheetView>
  </sheetViews>
  <sheetFormatPr baseColWidth="10" defaultColWidth="11.44140625" defaultRowHeight="15.6" x14ac:dyDescent="0.3"/>
  <cols>
    <col min="1" max="1" width="19.6640625" style="1" customWidth="1"/>
    <col min="2" max="2" width="36.5546875" style="1" customWidth="1"/>
    <col min="3" max="3" width="12" style="1" hidden="1" customWidth="1"/>
    <col min="4" max="4" width="40.5546875" style="1" customWidth="1"/>
    <col min="5" max="5" width="37" style="1" customWidth="1"/>
    <col min="6" max="6" width="23.88671875" style="1" hidden="1" customWidth="1"/>
    <col min="7" max="7" width="30.109375" style="1" bestFit="1" customWidth="1"/>
    <col min="8" max="8" width="20.33203125" style="2" customWidth="1"/>
    <col min="9" max="9" width="17.109375" style="1" bestFit="1" customWidth="1"/>
    <col min="10" max="10" width="18.33203125" style="2" customWidth="1"/>
    <col min="11" max="11" width="25.33203125" style="2" bestFit="1" customWidth="1"/>
    <col min="12" max="12" width="17" style="1" customWidth="1"/>
    <col min="13" max="13" width="11.44140625" style="1"/>
    <col min="14" max="14" width="16.88671875" style="1" bestFit="1" customWidth="1"/>
    <col min="15" max="15" width="14.44140625" style="1" customWidth="1"/>
    <col min="16" max="16" width="13" style="1" bestFit="1" customWidth="1"/>
    <col min="17" max="17" width="14.109375" style="1" bestFit="1" customWidth="1"/>
    <col min="18" max="27" width="11.44140625" style="1"/>
    <col min="28" max="16384" width="11.44140625" style="3"/>
  </cols>
  <sheetData>
    <row r="4" spans="1:12" ht="24.6" x14ac:dyDescent="0.4">
      <c r="A4" s="59" t="s">
        <v>0</v>
      </c>
      <c r="B4" s="59"/>
      <c r="C4" s="59"/>
      <c r="D4" s="59"/>
      <c r="E4" s="59"/>
      <c r="F4" s="59"/>
      <c r="G4" s="59"/>
    </row>
    <row r="5" spans="1:12" ht="20.399999999999999" x14ac:dyDescent="0.35">
      <c r="A5" s="60" t="s">
        <v>1</v>
      </c>
      <c r="B5" s="60"/>
      <c r="C5" s="60"/>
      <c r="D5" s="60"/>
      <c r="E5" s="60"/>
      <c r="F5" s="60"/>
      <c r="G5" s="60"/>
    </row>
    <row r="6" spans="1:12" ht="20.399999999999999" x14ac:dyDescent="0.35">
      <c r="A6" s="60" t="s">
        <v>69</v>
      </c>
      <c r="B6" s="60"/>
      <c r="C6" s="60"/>
      <c r="D6" s="60"/>
      <c r="E6" s="60"/>
      <c r="F6" s="60"/>
      <c r="G6" s="60"/>
    </row>
    <row r="7" spans="1:12" ht="20.399999999999999" x14ac:dyDescent="0.35">
      <c r="A7" s="60" t="s">
        <v>2</v>
      </c>
      <c r="B7" s="60"/>
      <c r="C7" s="60"/>
      <c r="D7" s="60"/>
      <c r="E7" s="60"/>
      <c r="F7" s="60"/>
      <c r="G7" s="60"/>
    </row>
    <row r="8" spans="1:12" ht="22.8" x14ac:dyDescent="0.4">
      <c r="A8" s="8"/>
      <c r="B8" s="8"/>
      <c r="C8" s="8"/>
      <c r="D8" s="9"/>
      <c r="E8" s="8"/>
      <c r="F8" s="8"/>
      <c r="G8" s="8"/>
    </row>
    <row r="9" spans="1:12" ht="22.8" x14ac:dyDescent="0.4">
      <c r="A9" s="8"/>
      <c r="B9" s="8"/>
      <c r="C9" s="8"/>
      <c r="D9" s="9"/>
      <c r="E9" s="10">
        <v>44592</v>
      </c>
      <c r="F9" s="11">
        <v>43769</v>
      </c>
      <c r="G9" s="8"/>
    </row>
    <row r="10" spans="1:12" ht="22.8" x14ac:dyDescent="0.4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4">
      <c r="A11" s="8"/>
      <c r="B11" s="12"/>
      <c r="C11" s="12"/>
      <c r="D11" s="8"/>
      <c r="E11" s="8"/>
      <c r="F11" s="8"/>
      <c r="G11" s="8"/>
    </row>
    <row r="12" spans="1:12" ht="22.8" x14ac:dyDescent="0.4">
      <c r="A12" s="8"/>
      <c r="B12" s="12" t="s">
        <v>4</v>
      </c>
      <c r="C12" s="12"/>
      <c r="D12" s="8"/>
      <c r="E12" s="13"/>
      <c r="F12" s="14"/>
      <c r="G12" s="8"/>
    </row>
    <row r="13" spans="1:12" ht="22.8" x14ac:dyDescent="0.4">
      <c r="A13" s="8"/>
      <c r="B13" s="8" t="s">
        <v>29</v>
      </c>
      <c r="C13" s="12" t="s">
        <v>6</v>
      </c>
      <c r="D13" s="8"/>
      <c r="E13" s="15">
        <v>62460187.479999997</v>
      </c>
      <c r="F13" s="15">
        <v>52380468.740000002</v>
      </c>
      <c r="G13" s="16"/>
    </row>
    <row r="14" spans="1:12" ht="18.75" hidden="1" customHeight="1" x14ac:dyDescent="0.4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2.8" x14ac:dyDescent="0.4">
      <c r="A15" s="8"/>
      <c r="B15" s="8" t="s">
        <v>30</v>
      </c>
      <c r="C15" s="12" t="s">
        <v>8</v>
      </c>
      <c r="D15" s="8"/>
      <c r="E15" s="15">
        <v>15250944.880000001</v>
      </c>
      <c r="F15" s="15">
        <v>5432302.3399999999</v>
      </c>
      <c r="G15" s="16"/>
    </row>
    <row r="16" spans="1:12" ht="22.8" x14ac:dyDescent="0.4">
      <c r="A16" s="8"/>
      <c r="B16" s="8" t="s">
        <v>5</v>
      </c>
      <c r="C16" s="8"/>
      <c r="D16" s="8"/>
      <c r="E16" s="15">
        <v>1259680.74</v>
      </c>
      <c r="F16" s="15">
        <v>1423075.55</v>
      </c>
      <c r="G16" s="52"/>
      <c r="L16" s="4"/>
    </row>
    <row r="17" spans="1:16" ht="23.4" thickBot="1" x14ac:dyDescent="0.45">
      <c r="A17" s="8"/>
      <c r="B17" s="12" t="s">
        <v>9</v>
      </c>
      <c r="C17" s="8"/>
      <c r="D17" s="8"/>
      <c r="E17" s="20">
        <f>+E13+E15+E16</f>
        <v>78970813.099999994</v>
      </c>
      <c r="F17" s="21">
        <f>SUM(F13:F16)</f>
        <v>1021471120.54</v>
      </c>
      <c r="G17" s="16"/>
      <c r="L17" s="4"/>
      <c r="P17" s="4"/>
    </row>
    <row r="18" spans="1:16" ht="23.4" thickTop="1" x14ac:dyDescent="0.4">
      <c r="A18" s="8"/>
      <c r="B18" s="8"/>
      <c r="C18" s="8"/>
      <c r="D18" s="8"/>
      <c r="E18" s="15"/>
      <c r="F18" s="15"/>
      <c r="G18" s="29"/>
      <c r="L18" s="4"/>
      <c r="P18" s="4"/>
    </row>
    <row r="19" spans="1:16" ht="22.8" x14ac:dyDescent="0.4">
      <c r="A19" s="8"/>
      <c r="B19" s="12" t="s">
        <v>10</v>
      </c>
      <c r="C19" s="12"/>
      <c r="D19" s="8"/>
      <c r="E19" s="15"/>
      <c r="F19" s="15"/>
      <c r="G19" s="29"/>
      <c r="K19" s="51"/>
      <c r="L19" s="4"/>
      <c r="P19" s="4"/>
    </row>
    <row r="20" spans="1:16" ht="22.8" x14ac:dyDescent="0.4">
      <c r="A20" s="8"/>
      <c r="B20" s="8" t="s">
        <v>49</v>
      </c>
      <c r="C20" s="12" t="s">
        <v>11</v>
      </c>
      <c r="D20" s="8"/>
      <c r="E20" s="15">
        <v>928251923.38999999</v>
      </c>
      <c r="F20" s="15">
        <v>0</v>
      </c>
      <c r="G20" s="24"/>
      <c r="K20" s="24"/>
      <c r="L20" s="4"/>
      <c r="P20" s="4"/>
    </row>
    <row r="21" spans="1:16" ht="22.8" x14ac:dyDescent="0.4">
      <c r="A21" s="8"/>
      <c r="B21" s="8" t="s">
        <v>31</v>
      </c>
      <c r="C21" s="12" t="s">
        <v>12</v>
      </c>
      <c r="D21" s="8"/>
      <c r="E21" s="15">
        <v>131652920.61</v>
      </c>
      <c r="F21" s="15">
        <v>27819180.949999999</v>
      </c>
      <c r="G21" s="25"/>
      <c r="K21" s="52"/>
      <c r="L21" s="4"/>
      <c r="P21" s="4"/>
    </row>
    <row r="22" spans="1:16" ht="22.8" x14ac:dyDescent="0.4">
      <c r="A22" s="8"/>
      <c r="B22" s="8" t="s">
        <v>32</v>
      </c>
      <c r="C22" s="12" t="s">
        <v>13</v>
      </c>
      <c r="D22" s="8"/>
      <c r="E22" s="15">
        <v>-108081511.04000001</v>
      </c>
      <c r="F22" s="15">
        <v>0</v>
      </c>
      <c r="G22" s="25"/>
      <c r="K22" s="52"/>
      <c r="L22" s="4"/>
      <c r="N22" s="4"/>
      <c r="P22" s="4"/>
    </row>
    <row r="23" spans="1:16" ht="18.75" hidden="1" customHeight="1" x14ac:dyDescent="0.4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4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2.8" x14ac:dyDescent="0.4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4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3.4" thickBot="1" x14ac:dyDescent="0.45">
      <c r="A27" s="8"/>
      <c r="B27" s="12" t="s">
        <v>16</v>
      </c>
      <c r="C27" s="8"/>
      <c r="D27" s="8"/>
      <c r="E27" s="20">
        <f>+E20+E21+E22+E25</f>
        <v>951823332.96000004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4">
      <c r="A28" s="8"/>
      <c r="B28" s="12"/>
      <c r="C28" s="8"/>
      <c r="D28" s="8"/>
      <c r="E28" s="21"/>
      <c r="F28" s="21"/>
      <c r="G28" s="23"/>
      <c r="L28" s="4"/>
      <c r="P28" s="4"/>
    </row>
    <row r="29" spans="1:16" ht="23.4" thickBot="1" x14ac:dyDescent="0.45">
      <c r="A29" s="8"/>
      <c r="B29" s="12" t="s">
        <v>17</v>
      </c>
      <c r="C29" s="8"/>
      <c r="D29" s="8"/>
      <c r="E29" s="20">
        <f>+E17+E27</f>
        <v>1030794146.0600001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4">
      <c r="A30" s="8"/>
      <c r="B30" s="8"/>
      <c r="C30" s="8"/>
      <c r="D30" s="8"/>
      <c r="E30" s="15"/>
      <c r="F30" s="15"/>
      <c r="G30" s="23"/>
      <c r="L30" s="4"/>
      <c r="P30" s="4"/>
    </row>
    <row r="31" spans="1:16" ht="22.8" x14ac:dyDescent="0.4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4">
      <c r="A32" s="8"/>
      <c r="B32" s="12"/>
      <c r="C32" s="8"/>
      <c r="D32" s="8"/>
      <c r="E32" s="15"/>
      <c r="F32" s="15"/>
      <c r="G32" s="23"/>
      <c r="L32" s="4"/>
      <c r="P32" s="4"/>
    </row>
    <row r="33" spans="1:19" ht="22.8" x14ac:dyDescent="0.4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2.8" x14ac:dyDescent="0.4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2.8" x14ac:dyDescent="0.4">
      <c r="A35" s="8"/>
      <c r="B35" s="8" t="s">
        <v>52</v>
      </c>
      <c r="C35" s="12"/>
      <c r="D35" s="8"/>
      <c r="E35" s="15">
        <f>3278879.86+96319.14+37500</f>
        <v>3412699</v>
      </c>
      <c r="F35" s="15"/>
      <c r="G35" s="29"/>
      <c r="I35" s="56"/>
    </row>
    <row r="36" spans="1:19" ht="22.8" x14ac:dyDescent="0.4">
      <c r="A36" s="8"/>
      <c r="B36" s="8" t="s">
        <v>54</v>
      </c>
      <c r="C36" s="12" t="s">
        <v>22</v>
      </c>
      <c r="D36" s="8"/>
      <c r="E36" s="15">
        <v>57000</v>
      </c>
      <c r="F36" s="15"/>
      <c r="G36" s="29"/>
      <c r="P36" s="4"/>
      <c r="S36" s="4"/>
    </row>
    <row r="37" spans="1:19" ht="18.75" hidden="1" customHeight="1" x14ac:dyDescent="0.4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4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4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4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4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4">
      <c r="A42" s="8"/>
      <c r="B42" s="8" t="s">
        <v>62</v>
      </c>
      <c r="C42" s="12"/>
      <c r="D42" s="8"/>
      <c r="E42" s="31">
        <v>451657.69</v>
      </c>
      <c r="F42" s="15"/>
      <c r="G42" s="46"/>
      <c r="L42" s="4"/>
      <c r="Q42" s="4"/>
    </row>
    <row r="43" spans="1:19" ht="21.75" customHeight="1" x14ac:dyDescent="0.4">
      <c r="A43" s="8"/>
      <c r="B43" s="8" t="s">
        <v>61</v>
      </c>
      <c r="C43" s="12"/>
      <c r="D43" s="8"/>
      <c r="E43" s="31">
        <v>433890.25</v>
      </c>
      <c r="F43" s="15"/>
      <c r="G43" s="46"/>
      <c r="I43" s="4"/>
      <c r="L43" s="4"/>
      <c r="Q43" s="4"/>
    </row>
    <row r="44" spans="1:19" ht="22.8" x14ac:dyDescent="0.4">
      <c r="A44" s="8"/>
      <c r="B44" s="12" t="s">
        <v>57</v>
      </c>
      <c r="C44" s="12"/>
      <c r="D44" s="8"/>
      <c r="E44" s="32">
        <f>SUM(E35:E43)</f>
        <v>4355246.9399999995</v>
      </c>
      <c r="F44" s="15"/>
      <c r="G44" s="28"/>
      <c r="L44" s="4"/>
      <c r="Q44" s="4"/>
    </row>
    <row r="45" spans="1:19" ht="22.8" x14ac:dyDescent="0.4">
      <c r="A45" s="8"/>
      <c r="B45" s="8"/>
      <c r="C45" s="12"/>
      <c r="D45" s="8"/>
      <c r="E45" s="15"/>
      <c r="F45" s="15"/>
      <c r="G45" s="23"/>
      <c r="L45" s="4"/>
      <c r="Q45" s="4"/>
    </row>
    <row r="46" spans="1:19" ht="22.8" x14ac:dyDescent="0.4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2.8" x14ac:dyDescent="0.4">
      <c r="A47" s="8"/>
      <c r="B47" s="33" t="s">
        <v>67</v>
      </c>
      <c r="C47" s="12"/>
      <c r="D47" s="8"/>
      <c r="E47" s="15"/>
      <c r="F47" s="15"/>
      <c r="G47" s="46"/>
      <c r="I47" s="4"/>
      <c r="L47" s="4"/>
    </row>
    <row r="48" spans="1:19" ht="22.8" x14ac:dyDescent="0.4">
      <c r="A48" s="8"/>
      <c r="B48" s="8" t="s">
        <v>52</v>
      </c>
      <c r="C48" s="12"/>
      <c r="D48" s="8"/>
      <c r="E48" s="15">
        <f>41005+29166.67+29166.67+864111.22</f>
        <v>963449.55999999994</v>
      </c>
      <c r="F48" s="15"/>
      <c r="G48" s="34"/>
    </row>
    <row r="49" spans="1:14" s="1" customFormat="1" ht="18.75" hidden="1" customHeight="1" x14ac:dyDescent="0.4">
      <c r="A49" s="8"/>
      <c r="B49" s="8" t="s">
        <v>54</v>
      </c>
      <c r="C49" s="12"/>
      <c r="D49" s="8"/>
      <c r="E49" s="15"/>
      <c r="F49" s="15"/>
      <c r="G49" s="35"/>
      <c r="H49" s="2"/>
      <c r="J49" s="2"/>
      <c r="K49" s="2"/>
    </row>
    <row r="50" spans="1:14" s="1" customFormat="1" ht="18.75" customHeight="1" x14ac:dyDescent="0.4">
      <c r="A50" s="8"/>
      <c r="B50" s="8" t="s">
        <v>68</v>
      </c>
      <c r="C50" s="12"/>
      <c r="D50" s="8"/>
      <c r="E50" s="15">
        <v>25545000</v>
      </c>
      <c r="F50" s="15"/>
      <c r="G50" s="34"/>
      <c r="H50" s="2"/>
      <c r="J50" s="2"/>
      <c r="K50" s="2"/>
    </row>
    <row r="51" spans="1:14" s="1" customFormat="1" ht="22.8" x14ac:dyDescent="0.4">
      <c r="A51" s="8"/>
      <c r="B51" s="8" t="s">
        <v>55</v>
      </c>
      <c r="C51" s="12"/>
      <c r="D51" s="8"/>
      <c r="E51" s="30">
        <v>24863698.149999999</v>
      </c>
      <c r="F51" s="15"/>
      <c r="G51" s="36"/>
      <c r="H51" s="2"/>
      <c r="I51" s="4"/>
      <c r="J51" s="2"/>
      <c r="K51" s="2"/>
    </row>
    <row r="52" spans="1:14" s="1" customFormat="1" ht="23.25" customHeight="1" x14ac:dyDescent="0.4">
      <c r="A52" s="8"/>
      <c r="B52" s="33" t="s">
        <v>58</v>
      </c>
      <c r="C52" s="12"/>
      <c r="D52" s="8"/>
      <c r="E52" s="32">
        <f>+E48+E51+E50</f>
        <v>51372147.709999993</v>
      </c>
      <c r="F52" s="15"/>
      <c r="G52" s="50"/>
      <c r="H52" s="2"/>
      <c r="I52" s="4"/>
      <c r="J52" s="2"/>
      <c r="K52" s="2"/>
    </row>
    <row r="53" spans="1:14" s="1" customFormat="1" ht="22.8" hidden="1" x14ac:dyDescent="0.4">
      <c r="A53" s="8"/>
      <c r="B53" s="37"/>
      <c r="C53" s="12"/>
      <c r="D53" s="8"/>
      <c r="E53" s="15"/>
      <c r="F53" s="15"/>
      <c r="G53" s="35"/>
      <c r="H53" s="2"/>
      <c r="J53" s="2"/>
      <c r="K53" s="2"/>
    </row>
    <row r="54" spans="1:14" s="1" customFormat="1" ht="18.75" hidden="1" customHeight="1" x14ac:dyDescent="0.4">
      <c r="A54" s="8"/>
      <c r="B54" s="8" t="s">
        <v>34</v>
      </c>
      <c r="C54" s="12" t="s">
        <v>25</v>
      </c>
      <c r="D54" s="8"/>
      <c r="E54" s="15">
        <v>0</v>
      </c>
      <c r="F54" s="15">
        <v>0</v>
      </c>
      <c r="G54" s="35"/>
      <c r="H54" s="2"/>
      <c r="J54" s="2"/>
      <c r="K54" s="2"/>
    </row>
    <row r="55" spans="1:14" s="1" customFormat="1" ht="18.75" hidden="1" customHeight="1" x14ac:dyDescent="0.4">
      <c r="A55" s="8"/>
      <c r="B55" s="8" t="s">
        <v>41</v>
      </c>
      <c r="C55" s="12" t="s">
        <v>33</v>
      </c>
      <c r="D55" s="8"/>
      <c r="E55" s="15">
        <v>0</v>
      </c>
      <c r="F55" s="15">
        <v>0</v>
      </c>
      <c r="G55" s="35"/>
      <c r="H55" s="2"/>
      <c r="J55" s="2"/>
      <c r="K55" s="2"/>
    </row>
    <row r="56" spans="1:14" s="1" customFormat="1" ht="18.75" hidden="1" customHeight="1" x14ac:dyDescent="0.4">
      <c r="A56" s="8"/>
      <c r="B56" s="8" t="s">
        <v>40</v>
      </c>
      <c r="C56" s="12" t="s">
        <v>35</v>
      </c>
      <c r="D56" s="8"/>
      <c r="E56" s="15">
        <v>0</v>
      </c>
      <c r="F56" s="15">
        <v>0</v>
      </c>
      <c r="G56" s="35"/>
      <c r="H56" s="2"/>
      <c r="J56" s="2"/>
      <c r="K56" s="2"/>
    </row>
    <row r="57" spans="1:14" s="1" customFormat="1" ht="18.75" hidden="1" customHeight="1" x14ac:dyDescent="0.4">
      <c r="A57" s="8"/>
      <c r="B57" s="8" t="s">
        <v>39</v>
      </c>
      <c r="C57" s="8"/>
      <c r="D57" s="8"/>
      <c r="E57" s="15">
        <v>0</v>
      </c>
      <c r="F57" s="15">
        <v>0</v>
      </c>
      <c r="G57" s="35"/>
      <c r="H57" s="2"/>
      <c r="J57" s="2"/>
      <c r="K57" s="2"/>
    </row>
    <row r="58" spans="1:14" s="1" customFormat="1" ht="18.75" hidden="1" customHeight="1" x14ac:dyDescent="0.4">
      <c r="A58" s="8"/>
      <c r="B58" s="37"/>
      <c r="C58" s="8"/>
      <c r="D58" s="8"/>
      <c r="E58" s="32">
        <f>SUM(E54:E57)</f>
        <v>0</v>
      </c>
      <c r="F58" s="21">
        <f>SUM(F54:F57)</f>
        <v>0</v>
      </c>
      <c r="G58" s="35"/>
      <c r="H58" s="2"/>
      <c r="J58" s="2"/>
      <c r="K58" s="2"/>
    </row>
    <row r="59" spans="1:14" s="1" customFormat="1" ht="22.8" x14ac:dyDescent="0.4">
      <c r="A59" s="8"/>
      <c r="B59" s="8"/>
      <c r="C59" s="8"/>
      <c r="D59" s="8"/>
      <c r="E59" s="15"/>
      <c r="F59" s="15"/>
      <c r="G59" s="34"/>
      <c r="H59" s="2"/>
      <c r="J59" s="2"/>
      <c r="K59" s="2"/>
    </row>
    <row r="60" spans="1:14" s="1" customFormat="1" ht="23.4" thickBot="1" x14ac:dyDescent="0.45">
      <c r="A60" s="8"/>
      <c r="B60" s="12" t="s">
        <v>26</v>
      </c>
      <c r="C60" s="8"/>
      <c r="D60" s="8"/>
      <c r="E60" s="20">
        <f>+E44+E52</f>
        <v>55727394.649999991</v>
      </c>
      <c r="F60" s="21" t="e">
        <f>+#REF!+F58</f>
        <v>#REF!</v>
      </c>
      <c r="G60" s="50"/>
      <c r="H60" s="2"/>
      <c r="I60" s="4"/>
      <c r="J60" s="2"/>
      <c r="K60" s="2"/>
    </row>
    <row r="61" spans="1:14" s="1" customFormat="1" ht="21.75" customHeight="1" thickTop="1" x14ac:dyDescent="0.4">
      <c r="A61" s="8"/>
      <c r="B61" s="8"/>
      <c r="C61" s="12"/>
      <c r="D61" s="8"/>
      <c r="E61" s="15"/>
      <c r="F61" s="15"/>
      <c r="G61" s="46"/>
      <c r="H61" s="2"/>
      <c r="J61" s="2"/>
      <c r="K61" s="2"/>
    </row>
    <row r="62" spans="1:14" s="1" customFormat="1" ht="22.8" x14ac:dyDescent="0.4">
      <c r="A62" s="8"/>
      <c r="B62" s="12" t="s">
        <v>50</v>
      </c>
      <c r="C62" s="8"/>
      <c r="D62" s="8"/>
      <c r="E62" s="15"/>
      <c r="F62" s="15"/>
      <c r="G62" s="46"/>
      <c r="H62" s="2"/>
      <c r="J62" s="2"/>
      <c r="K62" s="2"/>
    </row>
    <row r="63" spans="1:14" s="1" customFormat="1" ht="22.8" x14ac:dyDescent="0.4">
      <c r="A63" s="8"/>
      <c r="B63" s="12"/>
      <c r="C63" s="8"/>
      <c r="D63" s="8"/>
      <c r="E63" s="38"/>
      <c r="F63" s="15"/>
      <c r="G63" s="23"/>
      <c r="H63" s="2"/>
      <c r="I63" s="5"/>
      <c r="J63" s="2"/>
      <c r="K63" s="2"/>
    </row>
    <row r="64" spans="1:14" s="1" customFormat="1" ht="22.8" x14ac:dyDescent="0.4">
      <c r="A64" s="8"/>
      <c r="B64" s="8" t="s">
        <v>36</v>
      </c>
      <c r="C64" s="8"/>
      <c r="D64" s="8"/>
      <c r="E64" s="39">
        <f>+E29-E60</f>
        <v>975066751.41000009</v>
      </c>
      <c r="F64" s="15">
        <v>1020467726.3</v>
      </c>
      <c r="G64" s="22"/>
      <c r="H64" s="2"/>
      <c r="I64" s="4"/>
      <c r="J64" s="2"/>
      <c r="K64" s="2"/>
      <c r="N64" s="2"/>
    </row>
    <row r="65" spans="1:14" s="1" customFormat="1" ht="18.75" hidden="1" customHeight="1" x14ac:dyDescent="0.4">
      <c r="A65" s="8"/>
      <c r="B65" s="8" t="s">
        <v>27</v>
      </c>
      <c r="C65" s="8"/>
      <c r="D65" s="8"/>
      <c r="E65" s="38"/>
      <c r="F65" s="15">
        <v>0</v>
      </c>
      <c r="G65" s="18"/>
      <c r="H65" s="2"/>
      <c r="J65" s="2"/>
      <c r="K65" s="2"/>
      <c r="N65" s="2"/>
    </row>
    <row r="66" spans="1:14" s="1" customFormat="1" ht="18.75" hidden="1" customHeight="1" x14ac:dyDescent="0.4">
      <c r="A66" s="8"/>
      <c r="B66" s="8" t="s">
        <v>28</v>
      </c>
      <c r="C66" s="8"/>
      <c r="D66" s="8"/>
      <c r="E66" s="38"/>
      <c r="F66" s="15">
        <v>0</v>
      </c>
      <c r="G66" s="18"/>
      <c r="H66" s="2"/>
      <c r="J66" s="2"/>
      <c r="K66" s="2"/>
      <c r="N66" s="2"/>
    </row>
    <row r="67" spans="1:14" s="1" customFormat="1" ht="18.75" hidden="1" customHeight="1" x14ac:dyDescent="0.4">
      <c r="A67" s="8"/>
      <c r="B67" s="8" t="s">
        <v>38</v>
      </c>
      <c r="C67" s="8"/>
      <c r="D67" s="8"/>
      <c r="E67" s="38"/>
      <c r="F67" s="15">
        <v>0</v>
      </c>
      <c r="G67" s="18"/>
      <c r="H67" s="2"/>
      <c r="J67" s="2"/>
      <c r="K67" s="2"/>
      <c r="N67" s="2"/>
    </row>
    <row r="68" spans="1:14" s="1" customFormat="1" ht="23.4" thickBot="1" x14ac:dyDescent="0.45">
      <c r="A68" s="8"/>
      <c r="B68" s="12" t="s">
        <v>51</v>
      </c>
      <c r="C68" s="12"/>
      <c r="D68" s="8"/>
      <c r="E68" s="40">
        <f>+E64</f>
        <v>975066751.41000009</v>
      </c>
      <c r="F68" s="21">
        <f>SUM(F64:F67)</f>
        <v>1020467726.3</v>
      </c>
      <c r="G68" s="22"/>
      <c r="H68" s="2"/>
      <c r="J68" s="2"/>
      <c r="K68" s="2"/>
      <c r="N68" s="2"/>
    </row>
    <row r="69" spans="1:14" s="1" customFormat="1" ht="23.4" thickTop="1" x14ac:dyDescent="0.4">
      <c r="A69" s="8"/>
      <c r="B69" s="8"/>
      <c r="C69" s="8"/>
      <c r="D69" s="8"/>
      <c r="E69" s="39"/>
      <c r="F69" s="15"/>
      <c r="G69" s="18"/>
      <c r="H69" s="2"/>
      <c r="J69" s="2"/>
      <c r="K69" s="2"/>
      <c r="N69" s="2"/>
    </row>
    <row r="70" spans="1:14" s="1" customFormat="1" ht="23.4" thickBot="1" x14ac:dyDescent="0.45">
      <c r="A70" s="8"/>
      <c r="B70" s="12" t="s">
        <v>37</v>
      </c>
      <c r="C70" s="12"/>
      <c r="D70" s="8"/>
      <c r="E70" s="40">
        <f>+E60+E68</f>
        <v>1030794146.0600001</v>
      </c>
      <c r="F70" s="21" t="e">
        <f>+F60+F68</f>
        <v>#REF!</v>
      </c>
      <c r="G70" s="41"/>
      <c r="H70" s="2"/>
      <c r="J70" s="2"/>
      <c r="K70" s="2"/>
      <c r="N70" s="2"/>
    </row>
    <row r="71" spans="1:14" s="1" customFormat="1" ht="23.4" thickTop="1" x14ac:dyDescent="0.4">
      <c r="A71" s="8"/>
      <c r="B71" s="8"/>
      <c r="C71" s="8"/>
      <c r="D71" s="8"/>
      <c r="E71" s="42"/>
      <c r="F71" s="31"/>
      <c r="G71" s="43"/>
      <c r="H71" s="2"/>
      <c r="J71" s="2"/>
      <c r="K71" s="2"/>
      <c r="N71" s="2"/>
    </row>
    <row r="72" spans="1:14" s="1" customFormat="1" ht="22.8" hidden="1" x14ac:dyDescent="0.4">
      <c r="A72" s="8"/>
      <c r="B72" s="8"/>
      <c r="C72" s="8"/>
      <c r="D72" s="8"/>
      <c r="E72" s="44">
        <f>+E29-E70</f>
        <v>0</v>
      </c>
      <c r="F72" s="31"/>
      <c r="G72" s="8"/>
      <c r="H72" s="2"/>
      <c r="J72" s="2"/>
      <c r="K72" s="2"/>
      <c r="N72" s="2"/>
    </row>
    <row r="73" spans="1:14" s="1" customFormat="1" ht="22.8" hidden="1" x14ac:dyDescent="0.4">
      <c r="A73" s="8"/>
      <c r="B73" s="8"/>
      <c r="C73" s="8"/>
      <c r="D73" s="8"/>
      <c r="E73" s="44"/>
      <c r="F73" s="31"/>
      <c r="G73" s="8"/>
      <c r="H73" s="2"/>
      <c r="J73" s="2"/>
      <c r="K73" s="2"/>
      <c r="N73" s="2"/>
    </row>
    <row r="74" spans="1:14" s="1" customFormat="1" ht="22.8" x14ac:dyDescent="0.4">
      <c r="A74" s="8"/>
      <c r="B74" s="8"/>
      <c r="C74" s="8"/>
      <c r="D74" s="8"/>
      <c r="E74" s="49"/>
      <c r="F74" s="31"/>
      <c r="G74" s="8"/>
      <c r="H74" s="2"/>
      <c r="J74" s="2"/>
      <c r="K74" s="2"/>
      <c r="N74" s="2"/>
    </row>
    <row r="75" spans="1:14" s="1" customFormat="1" ht="22.8" x14ac:dyDescent="0.4">
      <c r="A75" s="8"/>
      <c r="B75" s="8"/>
      <c r="C75" s="8"/>
      <c r="D75" s="8"/>
      <c r="E75" s="31"/>
      <c r="F75" s="31"/>
      <c r="G75" s="8"/>
      <c r="H75" s="2"/>
      <c r="J75" s="2"/>
      <c r="K75" s="2"/>
      <c r="M75" s="4"/>
      <c r="N75" s="2"/>
    </row>
    <row r="76" spans="1:14" s="1" customFormat="1" ht="22.8" x14ac:dyDescent="0.4">
      <c r="A76" s="8"/>
      <c r="B76" s="45" t="s">
        <v>60</v>
      </c>
      <c r="C76" s="23"/>
      <c r="D76" s="23"/>
      <c r="E76" s="45" t="s">
        <v>59</v>
      </c>
      <c r="F76" s="46"/>
      <c r="G76" s="23"/>
      <c r="H76" s="2"/>
      <c r="J76" s="2"/>
      <c r="K76" s="2"/>
    </row>
    <row r="77" spans="1:14" s="1" customFormat="1" ht="22.8" x14ac:dyDescent="0.4">
      <c r="A77" s="37"/>
      <c r="B77" s="58" t="s">
        <v>63</v>
      </c>
      <c r="C77" s="58"/>
      <c r="D77" s="9"/>
      <c r="E77" s="9" t="s">
        <v>65</v>
      </c>
      <c r="F77" s="47"/>
      <c r="G77" s="23"/>
      <c r="H77" s="2"/>
      <c r="J77" s="2"/>
      <c r="K77" s="2"/>
    </row>
    <row r="78" spans="1:14" s="1" customFormat="1" ht="22.8" x14ac:dyDescent="0.4">
      <c r="A78" s="8"/>
      <c r="B78" s="58" t="s">
        <v>64</v>
      </c>
      <c r="C78" s="58"/>
      <c r="D78" s="23"/>
      <c r="E78" s="48" t="s">
        <v>66</v>
      </c>
      <c r="F78" s="47"/>
      <c r="G78" s="23"/>
      <c r="H78" s="2"/>
      <c r="J78" s="2"/>
      <c r="K78" s="2"/>
    </row>
    <row r="79" spans="1:14" s="1" customFormat="1" ht="22.8" x14ac:dyDescent="0.4">
      <c r="A79" s="8"/>
      <c r="B79" s="57"/>
      <c r="C79" s="57"/>
      <c r="D79" s="23"/>
      <c r="E79" s="48"/>
      <c r="F79" s="47"/>
      <c r="G79" s="23"/>
      <c r="H79" s="2"/>
      <c r="J79" s="2"/>
      <c r="K79" s="2"/>
    </row>
    <row r="80" spans="1:14" s="1" customFormat="1" ht="22.8" x14ac:dyDescent="0.4">
      <c r="A80" s="8"/>
      <c r="B80" s="23"/>
      <c r="C80" s="23"/>
      <c r="D80" s="23"/>
      <c r="E80" s="46"/>
      <c r="F80" s="46"/>
      <c r="G80" s="23"/>
      <c r="H80" s="2"/>
      <c r="J80" s="53"/>
      <c r="K80" s="2"/>
    </row>
    <row r="81" spans="1:27" s="1" customFormat="1" ht="21" x14ac:dyDescent="0.4">
      <c r="A81" s="6"/>
      <c r="B81" s="6"/>
      <c r="C81" s="6"/>
      <c r="D81" s="6"/>
      <c r="E81" s="6"/>
      <c r="F81" s="6"/>
      <c r="G81" s="6"/>
      <c r="H81" s="2"/>
      <c r="J81" s="54"/>
      <c r="K81" s="2"/>
    </row>
    <row r="82" spans="1:27" s="2" customFormat="1" ht="21" x14ac:dyDescent="0.4">
      <c r="A82" s="6"/>
      <c r="B82" s="6"/>
      <c r="C82" s="6"/>
      <c r="D82" s="6"/>
      <c r="E82" s="7"/>
      <c r="F82" s="6"/>
      <c r="G82" s="6"/>
      <c r="I82" s="1"/>
      <c r="J82" s="5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BG-Enero 22</vt:lpstr>
      <vt:lpstr>'BG-Enero 22'!Área_de_impresión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Yndhira Neuman</cp:lastModifiedBy>
  <cp:lastPrinted>2022-02-07T12:58:28Z</cp:lastPrinted>
  <dcterms:created xsi:type="dcterms:W3CDTF">2019-06-05T14:57:17Z</dcterms:created>
  <dcterms:modified xsi:type="dcterms:W3CDTF">2022-02-07T13:00:42Z</dcterms:modified>
</cp:coreProperties>
</file>