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ownloads\"/>
    </mc:Choice>
  </mc:AlternateContent>
  <bookViews>
    <workbookView xWindow="-120" yWindow="-120" windowWidth="29040" windowHeight="15840"/>
  </bookViews>
  <sheets>
    <sheet name="BG-Abril 22 " sheetId="29" r:id="rId1"/>
    <sheet name="COMPARATIVO" sheetId="14" r:id="rId2"/>
  </sheets>
  <definedNames>
    <definedName name="_xlnm.Print_Area" localSheetId="0">'BG-Abril 22 '!$A$4:$G$80</definedName>
    <definedName name="_xlnm.Print_Area" localSheetId="1">COMPARATIVO!$B$1:$AG$75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2" i="29" l="1"/>
  <c r="F68" i="29"/>
  <c r="F58" i="29"/>
  <c r="F60" i="29" s="1"/>
  <c r="F70" i="29" s="1"/>
  <c r="E58" i="29"/>
  <c r="E44" i="29"/>
  <c r="F27" i="29"/>
  <c r="E27" i="29"/>
  <c r="F17" i="29"/>
  <c r="F29" i="29" s="1"/>
  <c r="O52" i="14"/>
  <c r="M52" i="14"/>
  <c r="E52" i="14"/>
  <c r="G52" i="14"/>
  <c r="E60" i="29" l="1"/>
  <c r="E44" i="14"/>
  <c r="E60" i="14" s="1"/>
  <c r="E27" i="14"/>
  <c r="E17" i="14"/>
  <c r="E29" i="14" l="1"/>
  <c r="E64" i="14"/>
  <c r="E68" i="14" s="1"/>
  <c r="E70" i="14" s="1"/>
  <c r="AE52" i="14" l="1"/>
  <c r="I58" i="14" l="1"/>
  <c r="AG58" i="14"/>
  <c r="AG52" i="14"/>
  <c r="AG44" i="14"/>
  <c r="AG27" i="14"/>
  <c r="AG17" i="14"/>
  <c r="AE58" i="14"/>
  <c r="AE44" i="14"/>
  <c r="AE27" i="14"/>
  <c r="AC58" i="14"/>
  <c r="AC52" i="14"/>
  <c r="AC44" i="14"/>
  <c r="AC27" i="14"/>
  <c r="AC17" i="14"/>
  <c r="AA58" i="14"/>
  <c r="AA52" i="14"/>
  <c r="AA44" i="14"/>
  <c r="AA27" i="14"/>
  <c r="Y58" i="14"/>
  <c r="Y52" i="14"/>
  <c r="Y44" i="14"/>
  <c r="Y27" i="14"/>
  <c r="Y17" i="14"/>
  <c r="W58" i="14"/>
  <c r="W52" i="14"/>
  <c r="W44" i="14"/>
  <c r="W27" i="14"/>
  <c r="W17" i="14"/>
  <c r="U58" i="14"/>
  <c r="U52" i="14"/>
  <c r="U44" i="14"/>
  <c r="U27" i="14"/>
  <c r="U17" i="14"/>
  <c r="S58" i="14"/>
  <c r="S52" i="14"/>
  <c r="S44" i="14"/>
  <c r="S27" i="14"/>
  <c r="S17" i="14"/>
  <c r="Q58" i="14"/>
  <c r="Q52" i="14"/>
  <c r="Q44" i="14"/>
  <c r="Q27" i="14"/>
  <c r="Q17" i="14"/>
  <c r="O58" i="14"/>
  <c r="O44" i="14"/>
  <c r="O60" i="14" s="1"/>
  <c r="O27" i="14"/>
  <c r="M58" i="14"/>
  <c r="M44" i="14"/>
  <c r="M27" i="14"/>
  <c r="G58" i="14"/>
  <c r="G44" i="14"/>
  <c r="G27" i="14"/>
  <c r="W60" i="14" l="1"/>
  <c r="AG60" i="14"/>
  <c r="AE60" i="14"/>
  <c r="G60" i="14"/>
  <c r="AC29" i="14"/>
  <c r="U29" i="14"/>
  <c r="Q60" i="14"/>
  <c r="AG29" i="14"/>
  <c r="W29" i="14"/>
  <c r="AA60" i="14"/>
  <c r="I27" i="14"/>
  <c r="K27" i="14" s="1"/>
  <c r="AC60" i="14"/>
  <c r="I52" i="14"/>
  <c r="K52" i="14" s="1"/>
  <c r="Y60" i="14"/>
  <c r="U60" i="14"/>
  <c r="S60" i="14"/>
  <c r="Y29" i="14"/>
  <c r="S29" i="14"/>
  <c r="Q29" i="14"/>
  <c r="M60" i="14"/>
  <c r="W64" i="14" l="1"/>
  <c r="W68" i="14" s="1"/>
  <c r="W70" i="14" s="1"/>
  <c r="AG64" i="14"/>
  <c r="AG68" i="14" s="1"/>
  <c r="AG70" i="14" s="1"/>
  <c r="Q64" i="14"/>
  <c r="Q68" i="14" s="1"/>
  <c r="Q70" i="14" s="1"/>
  <c r="AC64" i="14"/>
  <c r="AC68" i="14" s="1"/>
  <c r="AC70" i="14" s="1"/>
  <c r="S64" i="14"/>
  <c r="S68" i="14" s="1"/>
  <c r="S70" i="14" s="1"/>
  <c r="Y64" i="14"/>
  <c r="Y68" i="14" s="1"/>
  <c r="Y70" i="14" s="1"/>
  <c r="I44" i="14"/>
  <c r="U64" i="14"/>
  <c r="U68" i="14" s="1"/>
  <c r="U70" i="14" s="1"/>
  <c r="K44" i="14" l="1"/>
  <c r="I60" i="14"/>
  <c r="K60" i="14" l="1"/>
  <c r="E17" i="29" l="1"/>
  <c r="E29" i="29" s="1"/>
  <c r="E68" i="29" l="1"/>
  <c r="E70" i="29" s="1"/>
  <c r="E72" i="29" s="1"/>
  <c r="M17" i="14"/>
  <c r="M29" i="14" s="1"/>
  <c r="M64" i="14" s="1"/>
  <c r="M68" i="14" s="1"/>
  <c r="M70" i="14" s="1"/>
  <c r="AA17" i="14"/>
  <c r="AA29" i="14" s="1"/>
  <c r="AA64" i="14" s="1"/>
  <c r="AA68" i="14" s="1"/>
  <c r="AA70" i="14" s="1"/>
  <c r="O17" i="14" l="1"/>
  <c r="O29" i="14" s="1"/>
  <c r="O64" i="14" s="1"/>
  <c r="O68" i="14" s="1"/>
  <c r="O70" i="14" s="1"/>
  <c r="G17" i="14"/>
  <c r="G29" i="14" s="1"/>
  <c r="G64" i="14" s="1"/>
  <c r="G68" i="14" s="1"/>
  <c r="G70" i="14" s="1"/>
  <c r="AE17" i="14"/>
  <c r="AE29" i="14" s="1"/>
  <c r="AE64" i="14" s="1"/>
  <c r="AE68" i="14" s="1"/>
  <c r="AE70" i="14" s="1"/>
  <c r="I17" i="14" l="1"/>
  <c r="I29" i="14" l="1"/>
  <c r="K17" i="14"/>
  <c r="K29" i="14" l="1"/>
  <c r="I64" i="14"/>
  <c r="I68" i="14" l="1"/>
  <c r="K64" i="14"/>
  <c r="I70" i="14" l="1"/>
  <c r="K70" i="14" s="1"/>
  <c r="K68" i="14"/>
</calcChain>
</file>

<file path=xl/sharedStrings.xml><?xml version="1.0" encoding="utf-8"?>
<sst xmlns="http://schemas.openxmlformats.org/spreadsheetml/2006/main" count="153" uniqueCount="82">
  <si>
    <t>DIRECCION GENERAL DE BIENES NACIONALES</t>
  </si>
  <si>
    <t>BALANCE GENERAL</t>
  </si>
  <si>
    <t>VALORES RD$</t>
  </si>
  <si>
    <t xml:space="preserve">Activos </t>
  </si>
  <si>
    <t>Activos Corrientes</t>
  </si>
  <si>
    <t>Gastos Pagados por Anticipado</t>
  </si>
  <si>
    <t>(Nota 8)</t>
  </si>
  <si>
    <t>(Nota 9)</t>
  </si>
  <si>
    <t>(Nota 10)</t>
  </si>
  <si>
    <t>Total Activos Corrientes</t>
  </si>
  <si>
    <t>Activos no Corrientes</t>
  </si>
  <si>
    <t>(Nota 13)</t>
  </si>
  <si>
    <t>(Nota 14)</t>
  </si>
  <si>
    <t>(Nota 15)</t>
  </si>
  <si>
    <t>(Nota 16)</t>
  </si>
  <si>
    <t>(Nota 17)</t>
  </si>
  <si>
    <t>Total Activos no Corrientes</t>
  </si>
  <si>
    <t>Total Activos</t>
  </si>
  <si>
    <t>Pasivos</t>
  </si>
  <si>
    <t>Pasivos Corrientes</t>
  </si>
  <si>
    <t>Pensiones</t>
  </si>
  <si>
    <t>(Nota 18)</t>
  </si>
  <si>
    <t>(Nota 20)</t>
  </si>
  <si>
    <t>(Nota 21)</t>
  </si>
  <si>
    <t>Pasivos no Corrientes</t>
  </si>
  <si>
    <t>(Nota 27)</t>
  </si>
  <si>
    <t>Total Pasivos</t>
  </si>
  <si>
    <t>Reservas</t>
  </si>
  <si>
    <t>Resultados Positivos (ahorro)/negativo (desahorro)</t>
  </si>
  <si>
    <t>Disponiblidades en Caja y Bancos</t>
  </si>
  <si>
    <t>Inventario de Consumo</t>
  </si>
  <si>
    <t>Bienes de Uso Neto</t>
  </si>
  <si>
    <t>Depreciacion Acumulada</t>
  </si>
  <si>
    <t>(Nota 28)</t>
  </si>
  <si>
    <t>Cuentas por Pagar a Largo Plazo</t>
  </si>
  <si>
    <t>(Nota 29)</t>
  </si>
  <si>
    <t>Patrimonio Institucional</t>
  </si>
  <si>
    <t>Total Pasivos y patrimonio</t>
  </si>
  <si>
    <t>Resultado Acumulado</t>
  </si>
  <si>
    <t>Otros Pasivos no Corrientes</t>
  </si>
  <si>
    <t>Beneficios a Empleados a Largo Plazo</t>
  </si>
  <si>
    <t>Provisiones a Largo Plazo</t>
  </si>
  <si>
    <t>Otros Pasivos Corrientes</t>
  </si>
  <si>
    <t>Beneficios a Empleados a Corto Plazo</t>
  </si>
  <si>
    <t>Provisiones a Corto Plazo</t>
  </si>
  <si>
    <t>Otros Activos no Financieros</t>
  </si>
  <si>
    <t>Activos Intangibles</t>
  </si>
  <si>
    <t>Propiedad, Planta y Equipo Neto</t>
  </si>
  <si>
    <t>Otros Activos Financieros</t>
  </si>
  <si>
    <t>Cuentas por Cobrar a Largo Plazo</t>
  </si>
  <si>
    <t xml:space="preserve">Activos Netos/Patrimonio </t>
  </si>
  <si>
    <t>Total Patrimonio</t>
  </si>
  <si>
    <t>Cuentas por Pagar a Proveedores</t>
  </si>
  <si>
    <t>Cuentas por Pagar a Corto Plazo:</t>
  </si>
  <si>
    <t>Cuentas por Pagar Notarizaciones</t>
  </si>
  <si>
    <t>Cuentas por Pagar Devoluciones</t>
  </si>
  <si>
    <t>Cuentas y Documentos por Cobrar Corto Plazo</t>
  </si>
  <si>
    <t>Total Cuentas por Pagar a Corto Plazo</t>
  </si>
  <si>
    <t>Total Cuentas por Pagar a Largo Plazo</t>
  </si>
  <si>
    <t xml:space="preserve">Revisado Por: </t>
  </si>
  <si>
    <t xml:space="preserve">       Preparado Por:</t>
  </si>
  <si>
    <t>Viatico  Por Pagar</t>
  </si>
  <si>
    <t>Prestaciones Laborales por pagar</t>
  </si>
  <si>
    <r>
      <t xml:space="preserve"> </t>
    </r>
    <r>
      <rPr>
        <b/>
        <sz val="18"/>
        <color indexed="8"/>
        <rFont val="Times New Roman"/>
        <family val="1"/>
      </rPr>
      <t xml:space="preserve"> Lic. Francisco De Leon</t>
    </r>
  </si>
  <si>
    <r>
      <t xml:space="preserve">  </t>
    </r>
    <r>
      <rPr>
        <b/>
        <sz val="18"/>
        <color indexed="8"/>
        <rFont val="Times New Roman"/>
        <family val="1"/>
      </rPr>
      <t xml:space="preserve">  Enc. Contabilidad</t>
    </r>
  </si>
  <si>
    <t>Lic. Juan De Dios Duran</t>
  </si>
  <si>
    <t xml:space="preserve">     Director Financiero</t>
  </si>
  <si>
    <t>Cuentas por Pagar a Largo Plazo:</t>
  </si>
  <si>
    <t>Variacion RD$</t>
  </si>
  <si>
    <t>%</t>
  </si>
  <si>
    <t>COMPARATIVO MENSUAL</t>
  </si>
  <si>
    <t>EN VALORES RD$</t>
  </si>
  <si>
    <t>Cuentas por Pagar Honorarios</t>
  </si>
  <si>
    <t>BALANCE GENERAL 2022</t>
  </si>
  <si>
    <t xml:space="preserve">  Lic. Francisco De Leon</t>
  </si>
  <si>
    <t xml:space="preserve">    Enc. Contabilidad</t>
  </si>
  <si>
    <t xml:space="preserve">         Revisado Por: </t>
  </si>
  <si>
    <t>AL 30 DE  ABRIL2022</t>
  </si>
  <si>
    <t xml:space="preserve">                       Lic. Juan De Dios Duran</t>
  </si>
  <si>
    <t xml:space="preserve">                       Director Financiero</t>
  </si>
  <si>
    <t xml:space="preserve">                         Preparado Por:</t>
  </si>
  <si>
    <t>Nota: El Balance General esta preparado con la ejecución presupuestaria Fuente 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</si>
</sst>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[$RD$-1C0A]* #,##0.00_ ;_-[$RD$-1C0A]* \-#,##0.00\ ;_-[$RD$-1C0A]* &quot;-&quot;??_ ;_-@_ "/>
    <numFmt numFmtId="166" formatCode="#,##0.00_ ;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name val="Times New Roman"/>
      <family val="1"/>
    </font>
    <font>
      <b/>
      <sz val="18"/>
      <color rgb="FFC00000"/>
      <name val="Times New Roman"/>
      <family val="1"/>
    </font>
    <font>
      <b/>
      <sz val="18"/>
      <color rgb="FF000000"/>
      <name val="Times New Roman"/>
      <family val="1"/>
    </font>
    <font>
      <b/>
      <sz val="18"/>
      <color indexed="8"/>
      <name val="Times New Roman"/>
      <family val="1"/>
    </font>
    <font>
      <b/>
      <sz val="20"/>
      <color theme="1"/>
      <name val="Times New Roman"/>
      <family val="1"/>
    </font>
    <font>
      <b/>
      <i/>
      <sz val="16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20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2" borderId="0" xfId="0" applyFont="1" applyFill="1" applyBorder="1"/>
    <xf numFmtId="43" fontId="2" fillId="2" borderId="0" xfId="1" applyFont="1" applyFill="1" applyBorder="1"/>
    <xf numFmtId="0" fontId="2" fillId="0" borderId="0" xfId="0" applyFont="1" applyBorder="1"/>
    <xf numFmtId="4" fontId="2" fillId="2" borderId="0" xfId="0" applyNumberFormat="1" applyFont="1" applyFill="1" applyBorder="1"/>
    <xf numFmtId="43" fontId="2" fillId="2" borderId="0" xfId="0" applyNumberFormat="1" applyFont="1" applyFill="1" applyBorder="1"/>
    <xf numFmtId="0" fontId="6" fillId="2" borderId="0" xfId="0" applyFont="1" applyFill="1" applyBorder="1"/>
    <xf numFmtId="0" fontId="6" fillId="0" borderId="0" xfId="0" applyFont="1" applyBorder="1"/>
    <xf numFmtId="0" fontId="7" fillId="2" borderId="0" xfId="0" applyFont="1" applyFill="1" applyBorder="1"/>
    <xf numFmtId="0" fontId="8" fillId="2" borderId="0" xfId="0" applyFont="1" applyFill="1" applyBorder="1" applyAlignment="1">
      <alignment horizontal="center"/>
    </xf>
    <xf numFmtId="14" fontId="8" fillId="2" borderId="1" xfId="0" applyNumberFormat="1" applyFont="1" applyFill="1" applyBorder="1" applyAlignment="1">
      <alignment horizontal="center"/>
    </xf>
    <xf numFmtId="14" fontId="8" fillId="2" borderId="0" xfId="0" applyNumberFormat="1" applyFont="1" applyFill="1" applyBorder="1" applyAlignment="1">
      <alignment horizontal="center"/>
    </xf>
    <xf numFmtId="0" fontId="8" fillId="2" borderId="0" xfId="0" applyFont="1" applyFill="1" applyBorder="1"/>
    <xf numFmtId="165" fontId="7" fillId="2" borderId="0" xfId="1" applyNumberFormat="1" applyFont="1" applyFill="1" applyBorder="1" applyAlignment="1">
      <alignment horizontal="right"/>
    </xf>
    <xf numFmtId="165" fontId="7" fillId="2" borderId="0" xfId="1" applyNumberFormat="1" applyFont="1" applyFill="1" applyBorder="1"/>
    <xf numFmtId="4" fontId="7" fillId="2" borderId="0" xfId="1" applyNumberFormat="1" applyFont="1" applyFill="1" applyBorder="1" applyAlignment="1">
      <alignment horizontal="right"/>
    </xf>
    <xf numFmtId="43" fontId="7" fillId="2" borderId="0" xfId="1" applyFont="1" applyFill="1" applyBorder="1" applyAlignment="1">
      <alignment horizontal="left" indent="3"/>
    </xf>
    <xf numFmtId="4" fontId="7" fillId="0" borderId="0" xfId="1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horizontal="left" indent="3"/>
    </xf>
    <xf numFmtId="0" fontId="7" fillId="2" borderId="0" xfId="0" applyFont="1" applyFill="1" applyBorder="1" applyAlignment="1">
      <alignment horizontal="right"/>
    </xf>
    <xf numFmtId="4" fontId="8" fillId="2" borderId="2" xfId="1" applyNumberFormat="1" applyFont="1" applyFill="1" applyBorder="1" applyAlignment="1">
      <alignment horizontal="right"/>
    </xf>
    <xf numFmtId="4" fontId="8" fillId="2" borderId="0" xfId="1" applyNumberFormat="1" applyFont="1" applyFill="1" applyBorder="1" applyAlignment="1">
      <alignment horizontal="right"/>
    </xf>
    <xf numFmtId="43" fontId="7" fillId="2" borderId="0" xfId="0" applyNumberFormat="1" applyFont="1" applyFill="1" applyBorder="1" applyAlignment="1">
      <alignment horizontal="left" indent="3"/>
    </xf>
    <xf numFmtId="0" fontId="7" fillId="2" borderId="0" xfId="0" applyFont="1" applyFill="1" applyBorder="1" applyAlignment="1">
      <alignment horizontal="center"/>
    </xf>
    <xf numFmtId="43" fontId="7" fillId="2" borderId="0" xfId="1" applyFont="1" applyFill="1" applyBorder="1" applyAlignment="1"/>
    <xf numFmtId="4" fontId="7" fillId="2" borderId="0" xfId="0" applyNumberFormat="1" applyFont="1" applyFill="1" applyBorder="1" applyAlignment="1">
      <alignment horizontal="right"/>
    </xf>
    <xf numFmtId="4" fontId="7" fillId="2" borderId="1" xfId="1" applyNumberFormat="1" applyFont="1" applyFill="1" applyBorder="1" applyAlignment="1">
      <alignment horizontal="right"/>
    </xf>
    <xf numFmtId="43" fontId="7" fillId="2" borderId="0" xfId="0" applyNumberFormat="1" applyFont="1" applyFill="1" applyBorder="1" applyAlignment="1">
      <alignment horizontal="right"/>
    </xf>
    <xf numFmtId="43" fontId="7" fillId="2" borderId="0" xfId="0" applyNumberFormat="1" applyFont="1" applyFill="1" applyBorder="1" applyAlignment="1">
      <alignment horizontal="center"/>
    </xf>
    <xf numFmtId="43" fontId="7" fillId="2" borderId="0" xfId="1" applyFont="1" applyFill="1" applyBorder="1" applyAlignment="1">
      <alignment horizontal="center"/>
    </xf>
    <xf numFmtId="4" fontId="9" fillId="2" borderId="0" xfId="1" applyNumberFormat="1" applyFont="1" applyFill="1" applyBorder="1" applyAlignment="1">
      <alignment horizontal="right"/>
    </xf>
    <xf numFmtId="4" fontId="7" fillId="2" borderId="0" xfId="0" applyNumberFormat="1" applyFont="1" applyFill="1" applyBorder="1"/>
    <xf numFmtId="4" fontId="8" fillId="2" borderId="3" xfId="1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horizontal="left"/>
    </xf>
    <xf numFmtId="4" fontId="7" fillId="2" borderId="0" xfId="0" applyNumberFormat="1" applyFont="1" applyFill="1" applyBorder="1" applyAlignment="1">
      <alignment horizontal="left" indent="5"/>
    </xf>
    <xf numFmtId="0" fontId="7" fillId="2" borderId="0" xfId="0" applyFont="1" applyFill="1" applyBorder="1" applyAlignment="1">
      <alignment horizontal="left" indent="5"/>
    </xf>
    <xf numFmtId="43" fontId="7" fillId="2" borderId="0" xfId="1" applyFont="1" applyFill="1" applyBorder="1" applyAlignment="1">
      <alignment horizontal="right" indent="1"/>
    </xf>
    <xf numFmtId="0" fontId="7" fillId="0" borderId="0" xfId="0" applyFont="1" applyBorder="1"/>
    <xf numFmtId="4" fontId="7" fillId="2" borderId="0" xfId="1" applyNumberFormat="1" applyFont="1" applyFill="1" applyBorder="1" applyAlignment="1">
      <alignment horizontal="left" indent="1"/>
    </xf>
    <xf numFmtId="4" fontId="7" fillId="2" borderId="0" xfId="1" applyNumberFormat="1" applyFont="1" applyFill="1" applyBorder="1" applyAlignment="1"/>
    <xf numFmtId="4" fontId="8" fillId="2" borderId="2" xfId="1" applyNumberFormat="1" applyFont="1" applyFill="1" applyBorder="1" applyAlignment="1"/>
    <xf numFmtId="0" fontId="7" fillId="2" borderId="0" xfId="0" applyNumberFormat="1" applyFont="1" applyFill="1" applyBorder="1" applyAlignment="1">
      <alignment horizontal="left" indent="3"/>
    </xf>
    <xf numFmtId="4" fontId="7" fillId="2" borderId="0" xfId="0" applyNumberFormat="1" applyFont="1" applyFill="1" applyBorder="1" applyAlignment="1">
      <alignment horizontal="left" indent="1"/>
    </xf>
    <xf numFmtId="166" fontId="7" fillId="2" borderId="0" xfId="0" applyNumberFormat="1" applyFont="1" applyFill="1" applyBorder="1" applyAlignment="1">
      <alignment horizontal="center"/>
    </xf>
    <xf numFmtId="4" fontId="10" fillId="3" borderId="0" xfId="0" applyNumberFormat="1" applyFont="1" applyFill="1" applyBorder="1"/>
    <xf numFmtId="0" fontId="8" fillId="2" borderId="1" xfId="0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2" borderId="0" xfId="0" applyFont="1" applyFill="1" applyBorder="1" applyAlignment="1">
      <alignment horizontal="center" vertical="top"/>
    </xf>
    <xf numFmtId="4" fontId="10" fillId="2" borderId="0" xfId="0" applyNumberFormat="1" applyFont="1" applyFill="1" applyBorder="1"/>
    <xf numFmtId="43" fontId="7" fillId="2" borderId="0" xfId="1" applyFont="1" applyFill="1" applyBorder="1" applyAlignment="1">
      <alignment horizontal="left" indent="5"/>
    </xf>
    <xf numFmtId="0" fontId="11" fillId="2" borderId="0" xfId="0" applyFont="1" applyFill="1" applyBorder="1" applyAlignment="1">
      <alignment horizontal="center"/>
    </xf>
    <xf numFmtId="43" fontId="3" fillId="2" borderId="0" xfId="1" applyFont="1" applyFill="1" applyBorder="1" applyAlignment="1">
      <alignment horizontal="center"/>
    </xf>
    <xf numFmtId="43" fontId="7" fillId="2" borderId="0" xfId="1" applyFont="1" applyFill="1" applyBorder="1" applyAlignment="1">
      <alignment horizontal="right"/>
    </xf>
    <xf numFmtId="43" fontId="2" fillId="2" borderId="0" xfId="1" applyFont="1" applyFill="1" applyBorder="1" applyAlignment="1">
      <alignment horizontal="left" indent="3"/>
    </xf>
    <xf numFmtId="43" fontId="4" fillId="2" borderId="0" xfId="1" applyFont="1" applyFill="1" applyBorder="1" applyAlignment="1">
      <alignment horizontal="right"/>
    </xf>
    <xf numFmtId="43" fontId="2" fillId="2" borderId="0" xfId="1" applyFont="1" applyFill="1" applyBorder="1" applyAlignment="1">
      <alignment horizontal="right"/>
    </xf>
    <xf numFmtId="4" fontId="8" fillId="2" borderId="0" xfId="1" applyNumberFormat="1" applyFont="1" applyFill="1" applyBorder="1" applyAlignment="1"/>
    <xf numFmtId="17" fontId="8" fillId="2" borderId="1" xfId="0" applyNumberFormat="1" applyFont="1" applyFill="1" applyBorder="1" applyAlignment="1">
      <alignment horizontal="center"/>
    </xf>
    <xf numFmtId="17" fontId="8" fillId="2" borderId="0" xfId="0" applyNumberFormat="1" applyFont="1" applyFill="1" applyBorder="1" applyAlignment="1">
      <alignment horizontal="center"/>
    </xf>
    <xf numFmtId="10" fontId="7" fillId="2" borderId="0" xfId="2" applyNumberFormat="1" applyFont="1" applyFill="1" applyBorder="1" applyAlignment="1">
      <alignment horizontal="right"/>
    </xf>
    <xf numFmtId="10" fontId="8" fillId="2" borderId="2" xfId="2" applyNumberFormat="1" applyFont="1" applyFill="1" applyBorder="1" applyAlignment="1">
      <alignment horizontal="right"/>
    </xf>
    <xf numFmtId="10" fontId="8" fillId="2" borderId="0" xfId="2" applyNumberFormat="1" applyFont="1" applyFill="1" applyBorder="1" applyAlignment="1">
      <alignment horizontal="right"/>
    </xf>
    <xf numFmtId="10" fontId="7" fillId="2" borderId="1" xfId="2" applyNumberFormat="1" applyFont="1" applyFill="1" applyBorder="1" applyAlignment="1">
      <alignment horizontal="right"/>
    </xf>
    <xf numFmtId="10" fontId="8" fillId="2" borderId="3" xfId="2" applyNumberFormat="1" applyFont="1" applyFill="1" applyBorder="1" applyAlignment="1">
      <alignment horizontal="right"/>
    </xf>
    <xf numFmtId="164" fontId="2" fillId="2" borderId="0" xfId="0" applyNumberFormat="1" applyFont="1" applyFill="1" applyBorder="1"/>
    <xf numFmtId="4" fontId="2" fillId="0" borderId="0" xfId="0" applyNumberFormat="1" applyFont="1" applyBorder="1"/>
    <xf numFmtId="10" fontId="2" fillId="0" borderId="0" xfId="2" applyNumberFormat="1" applyFont="1" applyBorder="1"/>
    <xf numFmtId="0" fontId="11" fillId="2" borderId="0" xfId="0" applyFont="1" applyFill="1" applyBorder="1" applyAlignment="1">
      <alignment horizontal="center"/>
    </xf>
    <xf numFmtId="0" fontId="17" fillId="0" borderId="0" xfId="0" applyFont="1"/>
    <xf numFmtId="0" fontId="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3</xdr:col>
      <xdr:colOff>304800</xdr:colOff>
      <xdr:row>16</xdr:row>
      <xdr:rowOff>9525</xdr:rowOff>
    </xdr:to>
    <xdr:sp macro="" textlink="">
      <xdr:nvSpPr>
        <xdr:cNvPr id="2" name="AutoShape 1" descr="Resultado de imagen para bienes nacionales">
          <a:extLst>
            <a:ext uri="{FF2B5EF4-FFF2-40B4-BE49-F238E27FC236}">
              <a16:creationId xmlns:a16="http://schemas.microsoft.com/office/drawing/2014/main" id="{F9338CAA-7362-4FF7-9709-7B420F0E527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36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304800</xdr:colOff>
      <xdr:row>19</xdr:row>
      <xdr:rowOff>9525</xdr:rowOff>
    </xdr:to>
    <xdr:sp macro="" textlink="">
      <xdr:nvSpPr>
        <xdr:cNvPr id="3" name="AutoShape 1" descr="Resultado de imagen para bienes nacionales">
          <a:extLst>
            <a:ext uri="{FF2B5EF4-FFF2-40B4-BE49-F238E27FC236}">
              <a16:creationId xmlns:a16="http://schemas.microsoft.com/office/drawing/2014/main" id="{7CDCF63F-D276-4A4F-B7EB-BC2A80D360F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452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304800</xdr:colOff>
      <xdr:row>20</xdr:row>
      <xdr:rowOff>9523</xdr:rowOff>
    </xdr:to>
    <xdr:sp macro="" textlink="">
      <xdr:nvSpPr>
        <xdr:cNvPr id="4" name="AutoShape 1" descr="Resultado de imagen para bienes nacionales">
          <a:extLst>
            <a:ext uri="{FF2B5EF4-FFF2-40B4-BE49-F238E27FC236}">
              <a16:creationId xmlns:a16="http://schemas.microsoft.com/office/drawing/2014/main" id="{1D9C88D0-C325-4274-950C-33C836D7812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4819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3</xdr:col>
      <xdr:colOff>304800</xdr:colOff>
      <xdr:row>21</xdr:row>
      <xdr:rowOff>9526</xdr:rowOff>
    </xdr:to>
    <xdr:sp macro="" textlink="">
      <xdr:nvSpPr>
        <xdr:cNvPr id="5" name="AutoShape 1" descr="Resultado de imagen para bienes nacionales">
          <a:extLst>
            <a:ext uri="{FF2B5EF4-FFF2-40B4-BE49-F238E27FC236}">
              <a16:creationId xmlns:a16="http://schemas.microsoft.com/office/drawing/2014/main" id="{3A1AC466-9A9D-4478-9888-C204E9DBF3E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114925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304800</xdr:colOff>
      <xdr:row>22</xdr:row>
      <xdr:rowOff>0</xdr:rowOff>
    </xdr:to>
    <xdr:sp macro="" textlink="">
      <xdr:nvSpPr>
        <xdr:cNvPr id="6" name="AutoShape 1" descr="Resultado de imagen para bienes nacionales">
          <a:extLst>
            <a:ext uri="{FF2B5EF4-FFF2-40B4-BE49-F238E27FC236}">
              <a16:creationId xmlns:a16="http://schemas.microsoft.com/office/drawing/2014/main" id="{6E5DD939-8BD6-4DF0-8675-7CBCE4BBF0A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410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7" name="AutoShape 1" descr="Resultado de imagen para bienes nacionales">
          <a:extLst>
            <a:ext uri="{FF2B5EF4-FFF2-40B4-BE49-F238E27FC236}">
              <a16:creationId xmlns:a16="http://schemas.microsoft.com/office/drawing/2014/main" id="{62A19232-3660-4940-849A-F232109D253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8" name="AutoShape 1" descr="Resultado de imagen para bienes nacionales">
          <a:extLst>
            <a:ext uri="{FF2B5EF4-FFF2-40B4-BE49-F238E27FC236}">
              <a16:creationId xmlns:a16="http://schemas.microsoft.com/office/drawing/2014/main" id="{E25FC390-9A05-4D83-8873-28F3457F8EB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9" name="AutoShape 1" descr="Resultado de imagen para bienes nacionales">
          <a:extLst>
            <a:ext uri="{FF2B5EF4-FFF2-40B4-BE49-F238E27FC236}">
              <a16:creationId xmlns:a16="http://schemas.microsoft.com/office/drawing/2014/main" id="{65A963F6-6841-49D6-85FC-4C2A3155457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10" name="AutoShape 1" descr="Resultado de imagen para bienes nacionales">
          <a:extLst>
            <a:ext uri="{FF2B5EF4-FFF2-40B4-BE49-F238E27FC236}">
              <a16:creationId xmlns:a16="http://schemas.microsoft.com/office/drawing/2014/main" id="{47B812B8-8AEC-4C09-9DED-94FED486A3D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11" name="AutoShape 1" descr="Resultado de imagen para bienes nacionales">
          <a:extLst>
            <a:ext uri="{FF2B5EF4-FFF2-40B4-BE49-F238E27FC236}">
              <a16:creationId xmlns:a16="http://schemas.microsoft.com/office/drawing/2014/main" id="{AFD401B5-B6A9-4BA7-9BF8-E27ADCEDFCA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12" name="AutoShape 1" descr="Resultado de imagen para bienes nacionales">
          <a:extLst>
            <a:ext uri="{FF2B5EF4-FFF2-40B4-BE49-F238E27FC236}">
              <a16:creationId xmlns:a16="http://schemas.microsoft.com/office/drawing/2014/main" id="{A2F4410E-17A1-408E-96C4-CCB8C790F34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13" name="AutoShape 1" descr="Resultado de imagen para bienes nacionales">
          <a:extLst>
            <a:ext uri="{FF2B5EF4-FFF2-40B4-BE49-F238E27FC236}">
              <a16:creationId xmlns:a16="http://schemas.microsoft.com/office/drawing/2014/main" id="{FA4C1CC7-4135-4166-86DF-CE7D3FAB19A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4" name="AutoShape 1" descr="Resultado de imagen para bienes nacionales">
          <a:extLst>
            <a:ext uri="{FF2B5EF4-FFF2-40B4-BE49-F238E27FC236}">
              <a16:creationId xmlns:a16="http://schemas.microsoft.com/office/drawing/2014/main" id="{EA9D6FD5-A2DA-4EC5-82E9-5D247D7A964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5" name="AutoShape 1" descr="Resultado de imagen para bienes nacionales">
          <a:extLst>
            <a:ext uri="{FF2B5EF4-FFF2-40B4-BE49-F238E27FC236}">
              <a16:creationId xmlns:a16="http://schemas.microsoft.com/office/drawing/2014/main" id="{02C5A79D-2DA5-4A25-AA62-9CD5F6212C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6" name="AutoShape 1" descr="Resultado de imagen para bienes nacionales">
          <a:extLst>
            <a:ext uri="{FF2B5EF4-FFF2-40B4-BE49-F238E27FC236}">
              <a16:creationId xmlns:a16="http://schemas.microsoft.com/office/drawing/2014/main" id="{6A41716F-59A4-4F8E-91DA-9FFB3E21B77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7" name="AutoShape 1" descr="Resultado de imagen para bienes nacionales">
          <a:extLst>
            <a:ext uri="{FF2B5EF4-FFF2-40B4-BE49-F238E27FC236}">
              <a16:creationId xmlns:a16="http://schemas.microsoft.com/office/drawing/2014/main" id="{CDDF3C42-656F-4720-9B40-9A9A893BA31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8" name="AutoShape 1" descr="Resultado de imagen para bienes nacionales">
          <a:extLst>
            <a:ext uri="{FF2B5EF4-FFF2-40B4-BE49-F238E27FC236}">
              <a16:creationId xmlns:a16="http://schemas.microsoft.com/office/drawing/2014/main" id="{2736A96B-7114-4FEF-945E-D7737278B85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9" name="AutoShape 1" descr="Resultado de imagen para bienes nacionales">
          <a:extLst>
            <a:ext uri="{FF2B5EF4-FFF2-40B4-BE49-F238E27FC236}">
              <a16:creationId xmlns:a16="http://schemas.microsoft.com/office/drawing/2014/main" id="{1C092F7D-FB4B-4759-A84F-1E2CC477D4C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20" name="AutoShape 1" descr="Resultado de imagen para bienes nacionales">
          <a:extLst>
            <a:ext uri="{FF2B5EF4-FFF2-40B4-BE49-F238E27FC236}">
              <a16:creationId xmlns:a16="http://schemas.microsoft.com/office/drawing/2014/main" id="{C9A50BDA-F13C-402D-91B4-4A558B80D4C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21" name="AutoShape 1" descr="Resultado de imagen para bienes nacionales">
          <a:extLst>
            <a:ext uri="{FF2B5EF4-FFF2-40B4-BE49-F238E27FC236}">
              <a16:creationId xmlns:a16="http://schemas.microsoft.com/office/drawing/2014/main" id="{85B4BB70-774F-407A-830D-6D3B3262426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22" name="AutoShape 1" descr="Resultado de imagen para bienes nacionales">
          <a:extLst>
            <a:ext uri="{FF2B5EF4-FFF2-40B4-BE49-F238E27FC236}">
              <a16:creationId xmlns:a16="http://schemas.microsoft.com/office/drawing/2014/main" id="{A04AEB39-D049-453E-8C07-CCC2C95BBA5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23" name="AutoShape 1" descr="Resultado de imagen para bienes nacionales">
          <a:extLst>
            <a:ext uri="{FF2B5EF4-FFF2-40B4-BE49-F238E27FC236}">
              <a16:creationId xmlns:a16="http://schemas.microsoft.com/office/drawing/2014/main" id="{B770DEC7-5161-4F5C-8B2B-345FC158943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24" name="AutoShape 1" descr="Resultado de imagen para bienes nacionales">
          <a:extLst>
            <a:ext uri="{FF2B5EF4-FFF2-40B4-BE49-F238E27FC236}">
              <a16:creationId xmlns:a16="http://schemas.microsoft.com/office/drawing/2014/main" id="{7A830EB1-93A7-42A1-B8B5-0498B588AFD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25" name="AutoShape 1" descr="Resultado de imagen para bienes nacionales">
          <a:extLst>
            <a:ext uri="{FF2B5EF4-FFF2-40B4-BE49-F238E27FC236}">
              <a16:creationId xmlns:a16="http://schemas.microsoft.com/office/drawing/2014/main" id="{FAD42FFC-ABBE-4469-9C5F-FDFFAA311FB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6" name="AutoShape 1" descr="Resultado de imagen para bienes nacionales">
          <a:extLst>
            <a:ext uri="{FF2B5EF4-FFF2-40B4-BE49-F238E27FC236}">
              <a16:creationId xmlns:a16="http://schemas.microsoft.com/office/drawing/2014/main" id="{B3631F49-F760-4005-A0E0-0B890A2881A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7" name="AutoShape 1" descr="Resultado de imagen para bienes nacionales">
          <a:extLst>
            <a:ext uri="{FF2B5EF4-FFF2-40B4-BE49-F238E27FC236}">
              <a16:creationId xmlns:a16="http://schemas.microsoft.com/office/drawing/2014/main" id="{ED15CBD3-263E-4C35-A746-297043DB168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8" name="AutoShape 1" descr="Resultado de imagen para bienes nacionales">
          <a:extLst>
            <a:ext uri="{FF2B5EF4-FFF2-40B4-BE49-F238E27FC236}">
              <a16:creationId xmlns:a16="http://schemas.microsoft.com/office/drawing/2014/main" id="{B5D1A9E9-BA02-4261-B606-B28BC5D5413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29" name="AutoShape 1" descr="Resultado de imagen para bienes nacionales">
          <a:extLst>
            <a:ext uri="{FF2B5EF4-FFF2-40B4-BE49-F238E27FC236}">
              <a16:creationId xmlns:a16="http://schemas.microsoft.com/office/drawing/2014/main" id="{4ADEC73E-7018-452B-848E-20837267075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0" name="AutoShape 1" descr="Resultado de imagen para bienes nacionales">
          <a:extLst>
            <a:ext uri="{FF2B5EF4-FFF2-40B4-BE49-F238E27FC236}">
              <a16:creationId xmlns:a16="http://schemas.microsoft.com/office/drawing/2014/main" id="{987037AA-3E46-48E5-80FE-29E6A431A70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1" name="AutoShape 1" descr="Resultado de imagen para bienes nacionales">
          <a:extLst>
            <a:ext uri="{FF2B5EF4-FFF2-40B4-BE49-F238E27FC236}">
              <a16:creationId xmlns:a16="http://schemas.microsoft.com/office/drawing/2014/main" id="{1304150C-B5EE-467F-9E28-ED0E5562CE9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2" name="AutoShape 1" descr="Resultado de imagen para bienes nacionales">
          <a:extLst>
            <a:ext uri="{FF2B5EF4-FFF2-40B4-BE49-F238E27FC236}">
              <a16:creationId xmlns:a16="http://schemas.microsoft.com/office/drawing/2014/main" id="{5C9D638D-4FFA-410A-AB19-62CB3501E2E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3" name="AutoShape 1" descr="Resultado de imagen para bienes nacionales">
          <a:extLst>
            <a:ext uri="{FF2B5EF4-FFF2-40B4-BE49-F238E27FC236}">
              <a16:creationId xmlns:a16="http://schemas.microsoft.com/office/drawing/2014/main" id="{6B3F1132-21AF-4424-8EA2-5CB8442759F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4" name="AutoShape 1" descr="Resultado de imagen para bienes nacionales">
          <a:extLst>
            <a:ext uri="{FF2B5EF4-FFF2-40B4-BE49-F238E27FC236}">
              <a16:creationId xmlns:a16="http://schemas.microsoft.com/office/drawing/2014/main" id="{6DBD4E9A-D64A-48A6-9470-2DD5BF42582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5" name="AutoShape 1" descr="Resultado de imagen para bienes nacionales">
          <a:extLst>
            <a:ext uri="{FF2B5EF4-FFF2-40B4-BE49-F238E27FC236}">
              <a16:creationId xmlns:a16="http://schemas.microsoft.com/office/drawing/2014/main" id="{092E0002-D3B5-43A4-BB21-96E06F21AAF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6" name="AutoShape 1" descr="Resultado de imagen para bienes nacionales">
          <a:extLst>
            <a:ext uri="{FF2B5EF4-FFF2-40B4-BE49-F238E27FC236}">
              <a16:creationId xmlns:a16="http://schemas.microsoft.com/office/drawing/2014/main" id="{0837CD05-B22E-4D40-B73B-17FB6A5E8AF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37" name="AutoShape 1" descr="Resultado de imagen para bienes nacionales">
          <a:extLst>
            <a:ext uri="{FF2B5EF4-FFF2-40B4-BE49-F238E27FC236}">
              <a16:creationId xmlns:a16="http://schemas.microsoft.com/office/drawing/2014/main" id="{15BBA7C6-8A75-4E8C-96A4-2A7EB0D2638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38" name="AutoShape 1" descr="Resultado de imagen para bienes nacionales">
          <a:extLst>
            <a:ext uri="{FF2B5EF4-FFF2-40B4-BE49-F238E27FC236}">
              <a16:creationId xmlns:a16="http://schemas.microsoft.com/office/drawing/2014/main" id="{ED7757D1-C99F-4BD4-80DC-648BBEB6C8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39" name="AutoShape 1" descr="Resultado de imagen para bienes nacionales">
          <a:extLst>
            <a:ext uri="{FF2B5EF4-FFF2-40B4-BE49-F238E27FC236}">
              <a16:creationId xmlns:a16="http://schemas.microsoft.com/office/drawing/2014/main" id="{E2E31DA8-5428-4588-81DD-6756D190771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2762250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0" name="AutoShape 1" descr="Resultado de imagen para bienes nacionales">
          <a:extLst>
            <a:ext uri="{FF2B5EF4-FFF2-40B4-BE49-F238E27FC236}">
              <a16:creationId xmlns:a16="http://schemas.microsoft.com/office/drawing/2014/main" id="{5C9185A8-93AF-444E-89F7-4ECC7B6969B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1" name="AutoShape 1" descr="Resultado de imagen para bienes nacionales">
          <a:extLst>
            <a:ext uri="{FF2B5EF4-FFF2-40B4-BE49-F238E27FC236}">
              <a16:creationId xmlns:a16="http://schemas.microsoft.com/office/drawing/2014/main" id="{EC41CF84-E7B3-4F01-8EA5-791433CC932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2" name="AutoShape 1" descr="Resultado de imagen para bienes nacionales">
          <a:extLst>
            <a:ext uri="{FF2B5EF4-FFF2-40B4-BE49-F238E27FC236}">
              <a16:creationId xmlns:a16="http://schemas.microsoft.com/office/drawing/2014/main" id="{51B12392-C17A-4022-BD08-E7F369C2AB4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3" name="AutoShape 1" descr="Resultado de imagen para bienes nacionales">
          <a:extLst>
            <a:ext uri="{FF2B5EF4-FFF2-40B4-BE49-F238E27FC236}">
              <a16:creationId xmlns:a16="http://schemas.microsoft.com/office/drawing/2014/main" id="{7A081DED-15EA-4FE7-9306-3E9839BBCFF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4" name="AutoShape 1" descr="Resultado de imagen para bienes nacionales">
          <a:extLst>
            <a:ext uri="{FF2B5EF4-FFF2-40B4-BE49-F238E27FC236}">
              <a16:creationId xmlns:a16="http://schemas.microsoft.com/office/drawing/2014/main" id="{860353BC-4A48-446F-A5C0-E5932679ADA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5" name="AutoShape 1" descr="Resultado de imagen para bienes nacionales">
          <a:extLst>
            <a:ext uri="{FF2B5EF4-FFF2-40B4-BE49-F238E27FC236}">
              <a16:creationId xmlns:a16="http://schemas.microsoft.com/office/drawing/2014/main" id="{C8591F97-38B5-40A1-B44A-AA4C79A74C6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6" name="AutoShape 1" descr="Resultado de imagen para bienes nacionales">
          <a:extLst>
            <a:ext uri="{FF2B5EF4-FFF2-40B4-BE49-F238E27FC236}">
              <a16:creationId xmlns:a16="http://schemas.microsoft.com/office/drawing/2014/main" id="{AE685795-0D5A-4AFD-AACB-1000B5DCFC2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7" name="AutoShape 1" descr="Resultado de imagen para bienes nacionales">
          <a:extLst>
            <a:ext uri="{FF2B5EF4-FFF2-40B4-BE49-F238E27FC236}">
              <a16:creationId xmlns:a16="http://schemas.microsoft.com/office/drawing/2014/main" id="{0DCA1EAD-6338-4653-BB33-B50A58B4672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8" name="AutoShape 1" descr="Resultado de imagen para bienes nacionales">
          <a:extLst>
            <a:ext uri="{FF2B5EF4-FFF2-40B4-BE49-F238E27FC236}">
              <a16:creationId xmlns:a16="http://schemas.microsoft.com/office/drawing/2014/main" id="{6DCE2E6C-740F-42C4-8801-53980C6E561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9" name="AutoShape 1" descr="Resultado de imagen para bienes nacionales">
          <a:extLst>
            <a:ext uri="{FF2B5EF4-FFF2-40B4-BE49-F238E27FC236}">
              <a16:creationId xmlns:a16="http://schemas.microsoft.com/office/drawing/2014/main" id="{0E83DE9A-9731-444D-9C59-07D77704E24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0" name="AutoShape 1" descr="Resultado de imagen para bienes nacionales">
          <a:extLst>
            <a:ext uri="{FF2B5EF4-FFF2-40B4-BE49-F238E27FC236}">
              <a16:creationId xmlns:a16="http://schemas.microsoft.com/office/drawing/2014/main" id="{0771F7AE-5032-4560-A25B-F22C6340E28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1" name="AutoShape 1" descr="Resultado de imagen para bienes nacionales">
          <a:extLst>
            <a:ext uri="{FF2B5EF4-FFF2-40B4-BE49-F238E27FC236}">
              <a16:creationId xmlns:a16="http://schemas.microsoft.com/office/drawing/2014/main" id="{BCA0AB8E-5CB4-4996-A1CB-DAC4FD7B752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2" name="AutoShape 1" descr="Resultado de imagen para bienes nacionales">
          <a:extLst>
            <a:ext uri="{FF2B5EF4-FFF2-40B4-BE49-F238E27FC236}">
              <a16:creationId xmlns:a16="http://schemas.microsoft.com/office/drawing/2014/main" id="{BDEF89F1-9A15-4649-9C47-7FD9C58C124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3" name="AutoShape 1" descr="Resultado de imagen para bienes nacionales">
          <a:extLst>
            <a:ext uri="{FF2B5EF4-FFF2-40B4-BE49-F238E27FC236}">
              <a16:creationId xmlns:a16="http://schemas.microsoft.com/office/drawing/2014/main" id="{18A89856-6ED7-4707-9D22-3747293A7FD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4" name="AutoShape 1" descr="Resultado de imagen para bienes nacionales">
          <a:extLst>
            <a:ext uri="{FF2B5EF4-FFF2-40B4-BE49-F238E27FC236}">
              <a16:creationId xmlns:a16="http://schemas.microsoft.com/office/drawing/2014/main" id="{5FD37E54-4E61-4063-9DBF-7D34A62E572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5" name="AutoShape 1" descr="Resultado de imagen para bienes nacionales">
          <a:extLst>
            <a:ext uri="{FF2B5EF4-FFF2-40B4-BE49-F238E27FC236}">
              <a16:creationId xmlns:a16="http://schemas.microsoft.com/office/drawing/2014/main" id="{5D4B0458-EA39-42AE-9FBD-6703CD7C322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6" name="AutoShape 1" descr="Resultado de imagen para bienes nacionales">
          <a:extLst>
            <a:ext uri="{FF2B5EF4-FFF2-40B4-BE49-F238E27FC236}">
              <a16:creationId xmlns:a16="http://schemas.microsoft.com/office/drawing/2014/main" id="{952EEAA7-E333-4768-A545-50B0E533D0B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7" name="AutoShape 1" descr="Resultado de imagen para bienes nacionales">
          <a:extLst>
            <a:ext uri="{FF2B5EF4-FFF2-40B4-BE49-F238E27FC236}">
              <a16:creationId xmlns:a16="http://schemas.microsoft.com/office/drawing/2014/main" id="{326DD75B-1DCF-4959-B2F2-347C82A1163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8" name="AutoShape 1" descr="Resultado de imagen para bienes nacionales">
          <a:extLst>
            <a:ext uri="{FF2B5EF4-FFF2-40B4-BE49-F238E27FC236}">
              <a16:creationId xmlns:a16="http://schemas.microsoft.com/office/drawing/2014/main" id="{91A67708-6BF8-4C61-BC0C-395CFEF2358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9" name="AutoShape 1" descr="Resultado de imagen para bienes nacionales">
          <a:extLst>
            <a:ext uri="{FF2B5EF4-FFF2-40B4-BE49-F238E27FC236}">
              <a16:creationId xmlns:a16="http://schemas.microsoft.com/office/drawing/2014/main" id="{553DA72B-C10B-4E4B-9550-06C19642D0B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0" name="AutoShape 1" descr="Resultado de imagen para bienes nacionales">
          <a:extLst>
            <a:ext uri="{FF2B5EF4-FFF2-40B4-BE49-F238E27FC236}">
              <a16:creationId xmlns:a16="http://schemas.microsoft.com/office/drawing/2014/main" id="{714DDD0F-06D5-448A-9606-0E646C62FD7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1" name="AutoShape 1" descr="Resultado de imagen para bienes nacionales">
          <a:extLst>
            <a:ext uri="{FF2B5EF4-FFF2-40B4-BE49-F238E27FC236}">
              <a16:creationId xmlns:a16="http://schemas.microsoft.com/office/drawing/2014/main" id="{4AE3ACE9-E2E1-46D1-93AE-FBA7FD9C553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2" name="AutoShape 1" descr="Resultado de imagen para bienes nacionales">
          <a:extLst>
            <a:ext uri="{FF2B5EF4-FFF2-40B4-BE49-F238E27FC236}">
              <a16:creationId xmlns:a16="http://schemas.microsoft.com/office/drawing/2014/main" id="{983C4C4B-7968-46B0-857E-EDA792947EE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3" name="AutoShape 1" descr="Resultado de imagen para bienes nacionales">
          <a:extLst>
            <a:ext uri="{FF2B5EF4-FFF2-40B4-BE49-F238E27FC236}">
              <a16:creationId xmlns:a16="http://schemas.microsoft.com/office/drawing/2014/main" id="{F902B651-1C76-4175-BA17-2104530FD31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4" name="AutoShape 1" descr="Resultado de imagen para bienes nacionales">
          <a:extLst>
            <a:ext uri="{FF2B5EF4-FFF2-40B4-BE49-F238E27FC236}">
              <a16:creationId xmlns:a16="http://schemas.microsoft.com/office/drawing/2014/main" id="{1137E9C9-3D2B-4BF4-A363-705A815F8FC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5" name="AutoShape 1" descr="Resultado de imagen para bienes nacionales">
          <a:extLst>
            <a:ext uri="{FF2B5EF4-FFF2-40B4-BE49-F238E27FC236}">
              <a16:creationId xmlns:a16="http://schemas.microsoft.com/office/drawing/2014/main" id="{7F310A71-C1D2-443C-893D-EB6557D3EBC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6" name="AutoShape 1" descr="Resultado de imagen para bienes nacionales">
          <a:extLst>
            <a:ext uri="{FF2B5EF4-FFF2-40B4-BE49-F238E27FC236}">
              <a16:creationId xmlns:a16="http://schemas.microsoft.com/office/drawing/2014/main" id="{4022872D-5130-4419-BAE7-98B4913DDDD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7" name="AutoShape 1" descr="Resultado de imagen para bienes nacionales">
          <a:extLst>
            <a:ext uri="{FF2B5EF4-FFF2-40B4-BE49-F238E27FC236}">
              <a16:creationId xmlns:a16="http://schemas.microsoft.com/office/drawing/2014/main" id="{2325B7D4-056E-4E89-982A-1E3A6C3FD50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8" name="AutoShape 1" descr="Resultado de imagen para bienes nacionales">
          <a:extLst>
            <a:ext uri="{FF2B5EF4-FFF2-40B4-BE49-F238E27FC236}">
              <a16:creationId xmlns:a16="http://schemas.microsoft.com/office/drawing/2014/main" id="{A4CD7534-2528-430A-BF41-1ACACAD30D8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9" name="AutoShape 1" descr="Resultado de imagen para bienes nacionales">
          <a:extLst>
            <a:ext uri="{FF2B5EF4-FFF2-40B4-BE49-F238E27FC236}">
              <a16:creationId xmlns:a16="http://schemas.microsoft.com/office/drawing/2014/main" id="{0535EEB5-2E91-4982-93BB-DD06FBAFE50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0" name="AutoShape 1" descr="Resultado de imagen para bienes nacionales">
          <a:extLst>
            <a:ext uri="{FF2B5EF4-FFF2-40B4-BE49-F238E27FC236}">
              <a16:creationId xmlns:a16="http://schemas.microsoft.com/office/drawing/2014/main" id="{E7C11395-883B-46B7-8FF6-FA200D5430B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1" name="AutoShape 1" descr="Resultado de imagen para bienes nacionales">
          <a:extLst>
            <a:ext uri="{FF2B5EF4-FFF2-40B4-BE49-F238E27FC236}">
              <a16:creationId xmlns:a16="http://schemas.microsoft.com/office/drawing/2014/main" id="{B1B2751E-0BB5-4700-9084-56E74003A03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2" name="AutoShape 1" descr="Resultado de imagen para bienes nacionales">
          <a:extLst>
            <a:ext uri="{FF2B5EF4-FFF2-40B4-BE49-F238E27FC236}">
              <a16:creationId xmlns:a16="http://schemas.microsoft.com/office/drawing/2014/main" id="{82229359-F749-42D5-976C-53BC3A89420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3" name="AutoShape 1" descr="Resultado de imagen para bienes nacionales">
          <a:extLst>
            <a:ext uri="{FF2B5EF4-FFF2-40B4-BE49-F238E27FC236}">
              <a16:creationId xmlns:a16="http://schemas.microsoft.com/office/drawing/2014/main" id="{257485C0-A05F-447B-9CB2-5D6A2FCD958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4" name="AutoShape 1" descr="Resultado de imagen para bienes nacionales">
          <a:extLst>
            <a:ext uri="{FF2B5EF4-FFF2-40B4-BE49-F238E27FC236}">
              <a16:creationId xmlns:a16="http://schemas.microsoft.com/office/drawing/2014/main" id="{33D3EB2C-7F87-4622-90E5-9EF4F0C211C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5" name="AutoShape 1" descr="Resultado de imagen para bienes nacionales">
          <a:extLst>
            <a:ext uri="{FF2B5EF4-FFF2-40B4-BE49-F238E27FC236}">
              <a16:creationId xmlns:a16="http://schemas.microsoft.com/office/drawing/2014/main" id="{A9AD0F6A-E90D-453C-949E-7D525FEE8AD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6" name="AutoShape 1" descr="Resultado de imagen para bienes nacionales">
          <a:extLst>
            <a:ext uri="{FF2B5EF4-FFF2-40B4-BE49-F238E27FC236}">
              <a16:creationId xmlns:a16="http://schemas.microsoft.com/office/drawing/2014/main" id="{BA6C77D7-F1BA-46DB-9A48-270D7C4E36E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7" name="AutoShape 1" descr="Resultado de imagen para bienes nacionales">
          <a:extLst>
            <a:ext uri="{FF2B5EF4-FFF2-40B4-BE49-F238E27FC236}">
              <a16:creationId xmlns:a16="http://schemas.microsoft.com/office/drawing/2014/main" id="{FD591050-BB2D-4851-ACEB-4D01EF5EB6B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8" name="AutoShape 1" descr="Resultado de imagen para bienes nacionales">
          <a:extLst>
            <a:ext uri="{FF2B5EF4-FFF2-40B4-BE49-F238E27FC236}">
              <a16:creationId xmlns:a16="http://schemas.microsoft.com/office/drawing/2014/main" id="{7CEE9D08-E057-4ACF-AB9C-DD0D4B20CE5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9" name="AutoShape 1" descr="Resultado de imagen para bienes nacionales">
          <a:extLst>
            <a:ext uri="{FF2B5EF4-FFF2-40B4-BE49-F238E27FC236}">
              <a16:creationId xmlns:a16="http://schemas.microsoft.com/office/drawing/2014/main" id="{1AFDA8F7-EB19-4DCB-BDBC-A778E48C627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0" name="AutoShape 1" descr="Resultado de imagen para bienes nacionales">
          <a:extLst>
            <a:ext uri="{FF2B5EF4-FFF2-40B4-BE49-F238E27FC236}">
              <a16:creationId xmlns:a16="http://schemas.microsoft.com/office/drawing/2014/main" id="{28880971-B7B8-486E-9257-A661E2BC707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1" name="AutoShape 1" descr="Resultado de imagen para bienes nacionales">
          <a:extLst>
            <a:ext uri="{FF2B5EF4-FFF2-40B4-BE49-F238E27FC236}">
              <a16:creationId xmlns:a16="http://schemas.microsoft.com/office/drawing/2014/main" id="{38A8A143-D5F4-4299-8A55-DF0141EC10B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2" name="AutoShape 1" descr="Resultado de imagen para bienes nacionales">
          <a:extLst>
            <a:ext uri="{FF2B5EF4-FFF2-40B4-BE49-F238E27FC236}">
              <a16:creationId xmlns:a16="http://schemas.microsoft.com/office/drawing/2014/main" id="{5BF6B6AE-507A-478D-B2DB-1FB156CA076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3" name="AutoShape 1" descr="Resultado de imagen para bienes nacionales">
          <a:extLst>
            <a:ext uri="{FF2B5EF4-FFF2-40B4-BE49-F238E27FC236}">
              <a16:creationId xmlns:a16="http://schemas.microsoft.com/office/drawing/2014/main" id="{56CA08D1-4C08-44B2-B502-EAC9D11C515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4" name="AutoShape 1" descr="Resultado de imagen para bienes nacionales">
          <a:extLst>
            <a:ext uri="{FF2B5EF4-FFF2-40B4-BE49-F238E27FC236}">
              <a16:creationId xmlns:a16="http://schemas.microsoft.com/office/drawing/2014/main" id="{0BD72E17-4ABD-46B2-A8F1-B8A03B9F054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5" name="AutoShape 1" descr="Resultado de imagen para bienes nacionales">
          <a:extLst>
            <a:ext uri="{FF2B5EF4-FFF2-40B4-BE49-F238E27FC236}">
              <a16:creationId xmlns:a16="http://schemas.microsoft.com/office/drawing/2014/main" id="{503F6E43-F769-438F-BDE7-F6F5DE9F10E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6" name="AutoShape 1" descr="Resultado de imagen para bienes nacionales">
          <a:extLst>
            <a:ext uri="{FF2B5EF4-FFF2-40B4-BE49-F238E27FC236}">
              <a16:creationId xmlns:a16="http://schemas.microsoft.com/office/drawing/2014/main" id="{ADE4887A-4058-4901-828E-A80CA6CD447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7" name="AutoShape 1" descr="Resultado de imagen para bienes nacionales">
          <a:extLst>
            <a:ext uri="{FF2B5EF4-FFF2-40B4-BE49-F238E27FC236}">
              <a16:creationId xmlns:a16="http://schemas.microsoft.com/office/drawing/2014/main" id="{CDD3F38E-827F-4063-AF2E-B429E3A8DAD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8" name="AutoShape 1" descr="Resultado de imagen para bienes nacionales">
          <a:extLst>
            <a:ext uri="{FF2B5EF4-FFF2-40B4-BE49-F238E27FC236}">
              <a16:creationId xmlns:a16="http://schemas.microsoft.com/office/drawing/2014/main" id="{0BDA67F2-91EA-4C61-9244-385889383E1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9" name="AutoShape 1" descr="Resultado de imagen para bienes nacionales">
          <a:extLst>
            <a:ext uri="{FF2B5EF4-FFF2-40B4-BE49-F238E27FC236}">
              <a16:creationId xmlns:a16="http://schemas.microsoft.com/office/drawing/2014/main" id="{7DAB25BF-3F33-4D8B-B4A8-66DBA2C683A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0" name="AutoShape 1" descr="Resultado de imagen para bienes nacionales">
          <a:extLst>
            <a:ext uri="{FF2B5EF4-FFF2-40B4-BE49-F238E27FC236}">
              <a16:creationId xmlns:a16="http://schemas.microsoft.com/office/drawing/2014/main" id="{F270E2F8-D4B1-4E9A-B504-9A2831F8DA7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1" name="AutoShape 1" descr="Resultado de imagen para bienes nacionales">
          <a:extLst>
            <a:ext uri="{FF2B5EF4-FFF2-40B4-BE49-F238E27FC236}">
              <a16:creationId xmlns:a16="http://schemas.microsoft.com/office/drawing/2014/main" id="{51E6E847-906A-42D2-9FFC-F0FDEEA42B8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2" name="AutoShape 1" descr="Resultado de imagen para bienes nacionales">
          <a:extLst>
            <a:ext uri="{FF2B5EF4-FFF2-40B4-BE49-F238E27FC236}">
              <a16:creationId xmlns:a16="http://schemas.microsoft.com/office/drawing/2014/main" id="{48B7B13C-38BA-4E0B-A9C4-A2720A5C093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3" name="AutoShape 1" descr="Resultado de imagen para bienes nacionales">
          <a:extLst>
            <a:ext uri="{FF2B5EF4-FFF2-40B4-BE49-F238E27FC236}">
              <a16:creationId xmlns:a16="http://schemas.microsoft.com/office/drawing/2014/main" id="{28EF37A4-5CA0-41D8-B606-E4DC358B9CE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4" name="AutoShape 1" descr="Resultado de imagen para bienes nacionales">
          <a:extLst>
            <a:ext uri="{FF2B5EF4-FFF2-40B4-BE49-F238E27FC236}">
              <a16:creationId xmlns:a16="http://schemas.microsoft.com/office/drawing/2014/main" id="{37E4ECB1-736C-4C00-9963-754FFE809C9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5" name="AutoShape 1" descr="Resultado de imagen para bienes nacionales">
          <a:extLst>
            <a:ext uri="{FF2B5EF4-FFF2-40B4-BE49-F238E27FC236}">
              <a16:creationId xmlns:a16="http://schemas.microsoft.com/office/drawing/2014/main" id="{0AADBC07-6424-4F78-BBFC-CAF1F49CFFF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6" name="AutoShape 1" descr="Resultado de imagen para bienes nacionales">
          <a:extLst>
            <a:ext uri="{FF2B5EF4-FFF2-40B4-BE49-F238E27FC236}">
              <a16:creationId xmlns:a16="http://schemas.microsoft.com/office/drawing/2014/main" id="{6168D713-3B04-4C1B-B312-4883D804DDD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7" name="AutoShape 1" descr="Resultado de imagen para bienes nacionales">
          <a:extLst>
            <a:ext uri="{FF2B5EF4-FFF2-40B4-BE49-F238E27FC236}">
              <a16:creationId xmlns:a16="http://schemas.microsoft.com/office/drawing/2014/main" id="{EEFCC1D7-18EB-49D1-854B-C68E81F9F8F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8" name="AutoShape 1" descr="Resultado de imagen para bienes nacionales">
          <a:extLst>
            <a:ext uri="{FF2B5EF4-FFF2-40B4-BE49-F238E27FC236}">
              <a16:creationId xmlns:a16="http://schemas.microsoft.com/office/drawing/2014/main" id="{D5DC7CAD-0DFF-49AB-82CB-619857FC879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9" name="AutoShape 1" descr="Resultado de imagen para bienes nacionales">
          <a:extLst>
            <a:ext uri="{FF2B5EF4-FFF2-40B4-BE49-F238E27FC236}">
              <a16:creationId xmlns:a16="http://schemas.microsoft.com/office/drawing/2014/main" id="{EB09A212-CBDD-4310-9CA6-7FFD2EE7DC5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0" name="AutoShape 1" descr="Resultado de imagen para bienes nacionales">
          <a:extLst>
            <a:ext uri="{FF2B5EF4-FFF2-40B4-BE49-F238E27FC236}">
              <a16:creationId xmlns:a16="http://schemas.microsoft.com/office/drawing/2014/main" id="{F8C77465-714A-45B9-B2E8-8941E597ED5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1" name="AutoShape 1" descr="Resultado de imagen para bienes nacionales">
          <a:extLst>
            <a:ext uri="{FF2B5EF4-FFF2-40B4-BE49-F238E27FC236}">
              <a16:creationId xmlns:a16="http://schemas.microsoft.com/office/drawing/2014/main" id="{83BA2C54-513E-4713-BA78-B542953853B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2" name="AutoShape 1" descr="Resultado de imagen para bienes nacionales">
          <a:extLst>
            <a:ext uri="{FF2B5EF4-FFF2-40B4-BE49-F238E27FC236}">
              <a16:creationId xmlns:a16="http://schemas.microsoft.com/office/drawing/2014/main" id="{4E06DFB4-524A-467E-884B-9F2997731A7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3" name="AutoShape 1" descr="Resultado de imagen para bienes nacionales">
          <a:extLst>
            <a:ext uri="{FF2B5EF4-FFF2-40B4-BE49-F238E27FC236}">
              <a16:creationId xmlns:a16="http://schemas.microsoft.com/office/drawing/2014/main" id="{3007B84A-AD3C-47E7-AEF6-EED9F421205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4" name="AutoShape 1" descr="Resultado de imagen para bienes nacionales">
          <a:extLst>
            <a:ext uri="{FF2B5EF4-FFF2-40B4-BE49-F238E27FC236}">
              <a16:creationId xmlns:a16="http://schemas.microsoft.com/office/drawing/2014/main" id="{B2C72E98-E001-402D-8535-0870341397A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5" name="AutoShape 1" descr="Resultado de imagen para bienes nacionales">
          <a:extLst>
            <a:ext uri="{FF2B5EF4-FFF2-40B4-BE49-F238E27FC236}">
              <a16:creationId xmlns:a16="http://schemas.microsoft.com/office/drawing/2014/main" id="{41306D08-F158-4EBE-9C0D-2DD7053278F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6" name="AutoShape 1" descr="Resultado de imagen para bienes nacionales">
          <a:extLst>
            <a:ext uri="{FF2B5EF4-FFF2-40B4-BE49-F238E27FC236}">
              <a16:creationId xmlns:a16="http://schemas.microsoft.com/office/drawing/2014/main" id="{4A6A83C2-8499-4B66-8092-F59E9509877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7" name="AutoShape 1" descr="Resultado de imagen para bienes nacionales">
          <a:extLst>
            <a:ext uri="{FF2B5EF4-FFF2-40B4-BE49-F238E27FC236}">
              <a16:creationId xmlns:a16="http://schemas.microsoft.com/office/drawing/2014/main" id="{54945211-CC64-49C5-8283-9C6057E8D99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8" name="AutoShape 1" descr="Resultado de imagen para bienes nacionales">
          <a:extLst>
            <a:ext uri="{FF2B5EF4-FFF2-40B4-BE49-F238E27FC236}">
              <a16:creationId xmlns:a16="http://schemas.microsoft.com/office/drawing/2014/main" id="{AB423100-E431-4470-B8FC-B68DA21A91A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9" name="AutoShape 1" descr="Resultado de imagen para bienes nacionales">
          <a:extLst>
            <a:ext uri="{FF2B5EF4-FFF2-40B4-BE49-F238E27FC236}">
              <a16:creationId xmlns:a16="http://schemas.microsoft.com/office/drawing/2014/main" id="{757AA9D1-6B33-4065-B79D-CB360EC1C14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0" name="AutoShape 1" descr="Resultado de imagen para bienes nacionales">
          <a:extLst>
            <a:ext uri="{FF2B5EF4-FFF2-40B4-BE49-F238E27FC236}">
              <a16:creationId xmlns:a16="http://schemas.microsoft.com/office/drawing/2014/main" id="{B68E39AF-C028-4F41-9B82-85336FBCA44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1" name="AutoShape 1" descr="Resultado de imagen para bienes nacionales">
          <a:extLst>
            <a:ext uri="{FF2B5EF4-FFF2-40B4-BE49-F238E27FC236}">
              <a16:creationId xmlns:a16="http://schemas.microsoft.com/office/drawing/2014/main" id="{1CBA987B-A3DF-4AB1-95C0-8DA37EA7462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2" name="AutoShape 1" descr="Resultado de imagen para bienes nacionales">
          <a:extLst>
            <a:ext uri="{FF2B5EF4-FFF2-40B4-BE49-F238E27FC236}">
              <a16:creationId xmlns:a16="http://schemas.microsoft.com/office/drawing/2014/main" id="{EBD47068-3CE6-470E-9F18-67ACB61D6A0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3" name="AutoShape 1" descr="Resultado de imagen para bienes nacionales">
          <a:extLst>
            <a:ext uri="{FF2B5EF4-FFF2-40B4-BE49-F238E27FC236}">
              <a16:creationId xmlns:a16="http://schemas.microsoft.com/office/drawing/2014/main" id="{A2A18C2A-8A21-4477-9F5E-D16CF2B8D0B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4" name="AutoShape 1" descr="Resultado de imagen para bienes nacionales">
          <a:extLst>
            <a:ext uri="{FF2B5EF4-FFF2-40B4-BE49-F238E27FC236}">
              <a16:creationId xmlns:a16="http://schemas.microsoft.com/office/drawing/2014/main" id="{53B7EC38-F07D-4C15-9CB3-F9B2D7C9133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5" name="AutoShape 1" descr="Resultado de imagen para bienes nacionales">
          <a:extLst>
            <a:ext uri="{FF2B5EF4-FFF2-40B4-BE49-F238E27FC236}">
              <a16:creationId xmlns:a16="http://schemas.microsoft.com/office/drawing/2014/main" id="{38258485-CC27-4B76-BE18-0AA3394E9BC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6" name="AutoShape 1" descr="Resultado de imagen para bienes nacionales">
          <a:extLst>
            <a:ext uri="{FF2B5EF4-FFF2-40B4-BE49-F238E27FC236}">
              <a16:creationId xmlns:a16="http://schemas.microsoft.com/office/drawing/2014/main" id="{ED1C90A8-4C7E-45D6-BA76-89CFA0054B4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7" name="AutoShape 1" descr="Resultado de imagen para bienes nacionales">
          <a:extLst>
            <a:ext uri="{FF2B5EF4-FFF2-40B4-BE49-F238E27FC236}">
              <a16:creationId xmlns:a16="http://schemas.microsoft.com/office/drawing/2014/main" id="{6346927E-98F7-4F6A-912A-F760848C9FF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8" name="AutoShape 1" descr="Resultado de imagen para bienes nacionales">
          <a:extLst>
            <a:ext uri="{FF2B5EF4-FFF2-40B4-BE49-F238E27FC236}">
              <a16:creationId xmlns:a16="http://schemas.microsoft.com/office/drawing/2014/main" id="{6BED7361-6B86-483C-8C87-4A923305827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9" name="AutoShape 1" descr="Resultado de imagen para bienes nacionales">
          <a:extLst>
            <a:ext uri="{FF2B5EF4-FFF2-40B4-BE49-F238E27FC236}">
              <a16:creationId xmlns:a16="http://schemas.microsoft.com/office/drawing/2014/main" id="{34BE9079-2C5C-4221-B1CD-D14EDFF995F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0" name="AutoShape 1" descr="Resultado de imagen para bienes nacionales">
          <a:extLst>
            <a:ext uri="{FF2B5EF4-FFF2-40B4-BE49-F238E27FC236}">
              <a16:creationId xmlns:a16="http://schemas.microsoft.com/office/drawing/2014/main" id="{D7304D4A-B100-4388-AD7E-B088E2E0399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1" name="AutoShape 1" descr="Resultado de imagen para bienes nacionales">
          <a:extLst>
            <a:ext uri="{FF2B5EF4-FFF2-40B4-BE49-F238E27FC236}">
              <a16:creationId xmlns:a16="http://schemas.microsoft.com/office/drawing/2014/main" id="{6C6DEE58-E9D9-4BAB-B1AA-D1E042CD64E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2" name="AutoShape 1" descr="Resultado de imagen para bienes nacionales">
          <a:extLst>
            <a:ext uri="{FF2B5EF4-FFF2-40B4-BE49-F238E27FC236}">
              <a16:creationId xmlns:a16="http://schemas.microsoft.com/office/drawing/2014/main" id="{6C501D44-8AA9-40FA-BF58-EA4B63A1C65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3" name="AutoShape 1" descr="Resultado de imagen para bienes nacionales">
          <a:extLst>
            <a:ext uri="{FF2B5EF4-FFF2-40B4-BE49-F238E27FC236}">
              <a16:creationId xmlns:a16="http://schemas.microsoft.com/office/drawing/2014/main" id="{63C095AC-CBE9-43E1-A31E-176B9050D78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4" name="AutoShape 1" descr="Resultado de imagen para bienes nacionales">
          <a:extLst>
            <a:ext uri="{FF2B5EF4-FFF2-40B4-BE49-F238E27FC236}">
              <a16:creationId xmlns:a16="http://schemas.microsoft.com/office/drawing/2014/main" id="{274D17ED-EBA2-4FC7-947A-EC4225ED44C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5" name="AutoShape 1" descr="Resultado de imagen para bienes nacionales">
          <a:extLst>
            <a:ext uri="{FF2B5EF4-FFF2-40B4-BE49-F238E27FC236}">
              <a16:creationId xmlns:a16="http://schemas.microsoft.com/office/drawing/2014/main" id="{096DCA96-71AD-45C7-988A-0D19D0A420E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6" name="AutoShape 1" descr="Resultado de imagen para bienes nacionales">
          <a:extLst>
            <a:ext uri="{FF2B5EF4-FFF2-40B4-BE49-F238E27FC236}">
              <a16:creationId xmlns:a16="http://schemas.microsoft.com/office/drawing/2014/main" id="{9CEB06C3-6073-4580-A611-3580F79179D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7" name="AutoShape 1" descr="Resultado de imagen para bienes nacionales">
          <a:extLst>
            <a:ext uri="{FF2B5EF4-FFF2-40B4-BE49-F238E27FC236}">
              <a16:creationId xmlns:a16="http://schemas.microsoft.com/office/drawing/2014/main" id="{EA04330B-E50E-4E35-8BF1-CDFE8C6A216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8" name="AutoShape 1" descr="Resultado de imagen para bienes nacionales">
          <a:extLst>
            <a:ext uri="{FF2B5EF4-FFF2-40B4-BE49-F238E27FC236}">
              <a16:creationId xmlns:a16="http://schemas.microsoft.com/office/drawing/2014/main" id="{D75AB391-FE25-4FF0-A41C-D972F191D8C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9" name="AutoShape 1" descr="Resultado de imagen para bienes nacionales">
          <a:extLst>
            <a:ext uri="{FF2B5EF4-FFF2-40B4-BE49-F238E27FC236}">
              <a16:creationId xmlns:a16="http://schemas.microsoft.com/office/drawing/2014/main" id="{66300F81-2079-486E-8EFA-E2F404F4A55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0" name="AutoShape 1" descr="Resultado de imagen para bienes nacionales">
          <a:extLst>
            <a:ext uri="{FF2B5EF4-FFF2-40B4-BE49-F238E27FC236}">
              <a16:creationId xmlns:a16="http://schemas.microsoft.com/office/drawing/2014/main" id="{FF2B6BF7-F35A-4E87-B0F8-DB7EBB3029A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1" name="AutoShape 1" descr="Resultado de imagen para bienes nacionales">
          <a:extLst>
            <a:ext uri="{FF2B5EF4-FFF2-40B4-BE49-F238E27FC236}">
              <a16:creationId xmlns:a16="http://schemas.microsoft.com/office/drawing/2014/main" id="{48C542D2-7DA1-45CB-BB2D-FC0404AB57B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2" name="AutoShape 1" descr="Resultado de imagen para bienes nacionales">
          <a:extLst>
            <a:ext uri="{FF2B5EF4-FFF2-40B4-BE49-F238E27FC236}">
              <a16:creationId xmlns:a16="http://schemas.microsoft.com/office/drawing/2014/main" id="{9780E08E-8178-423A-83E2-0D29B5171EC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3" name="AutoShape 1" descr="Resultado de imagen para bienes nacionales">
          <a:extLst>
            <a:ext uri="{FF2B5EF4-FFF2-40B4-BE49-F238E27FC236}">
              <a16:creationId xmlns:a16="http://schemas.microsoft.com/office/drawing/2014/main" id="{0924C0FC-6BAB-4B07-B236-E5846436119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4" name="AutoShape 1" descr="Resultado de imagen para bienes nacionales">
          <a:extLst>
            <a:ext uri="{FF2B5EF4-FFF2-40B4-BE49-F238E27FC236}">
              <a16:creationId xmlns:a16="http://schemas.microsoft.com/office/drawing/2014/main" id="{D32BA210-C81A-4761-93A3-50661335D22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5" name="AutoShape 1" descr="Resultado de imagen para bienes nacionales">
          <a:extLst>
            <a:ext uri="{FF2B5EF4-FFF2-40B4-BE49-F238E27FC236}">
              <a16:creationId xmlns:a16="http://schemas.microsoft.com/office/drawing/2014/main" id="{EB697907-797B-4150-8D4E-10BB4124823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6" name="AutoShape 1" descr="Resultado de imagen para bienes nacionales">
          <a:extLst>
            <a:ext uri="{FF2B5EF4-FFF2-40B4-BE49-F238E27FC236}">
              <a16:creationId xmlns:a16="http://schemas.microsoft.com/office/drawing/2014/main" id="{560B1BA3-89B4-47F6-8DA9-EA841536870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7" name="AutoShape 1" descr="Resultado de imagen para bienes nacionales">
          <a:extLst>
            <a:ext uri="{FF2B5EF4-FFF2-40B4-BE49-F238E27FC236}">
              <a16:creationId xmlns:a16="http://schemas.microsoft.com/office/drawing/2014/main" id="{9CFC61BC-C78A-4925-A8FF-0C7C34FF0D9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8" name="AutoShape 1" descr="Resultado de imagen para bienes nacionales">
          <a:extLst>
            <a:ext uri="{FF2B5EF4-FFF2-40B4-BE49-F238E27FC236}">
              <a16:creationId xmlns:a16="http://schemas.microsoft.com/office/drawing/2014/main" id="{7C548E9B-5A0E-41C0-8DCA-54ED4898FC1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9" name="AutoShape 1" descr="Resultado de imagen para bienes nacionales">
          <a:extLst>
            <a:ext uri="{FF2B5EF4-FFF2-40B4-BE49-F238E27FC236}">
              <a16:creationId xmlns:a16="http://schemas.microsoft.com/office/drawing/2014/main" id="{A3803D6B-F3B0-4995-9DE6-6F254F24E5E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0" name="AutoShape 1" descr="Resultado de imagen para bienes nacionales">
          <a:extLst>
            <a:ext uri="{FF2B5EF4-FFF2-40B4-BE49-F238E27FC236}">
              <a16:creationId xmlns:a16="http://schemas.microsoft.com/office/drawing/2014/main" id="{1F3DE9CB-9F01-4F6B-B5D2-40E0E4996EA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1" name="AutoShape 1" descr="Resultado de imagen para bienes nacionales">
          <a:extLst>
            <a:ext uri="{FF2B5EF4-FFF2-40B4-BE49-F238E27FC236}">
              <a16:creationId xmlns:a16="http://schemas.microsoft.com/office/drawing/2014/main" id="{C18787A7-4A4E-4824-87FC-6E76CA73180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2" name="AutoShape 1" descr="Resultado de imagen para bienes nacionales">
          <a:extLst>
            <a:ext uri="{FF2B5EF4-FFF2-40B4-BE49-F238E27FC236}">
              <a16:creationId xmlns:a16="http://schemas.microsoft.com/office/drawing/2014/main" id="{415987D6-44B9-4E8B-A9AD-487FBB9795B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3" name="AutoShape 1" descr="Resultado de imagen para bienes nacionales">
          <a:extLst>
            <a:ext uri="{FF2B5EF4-FFF2-40B4-BE49-F238E27FC236}">
              <a16:creationId xmlns:a16="http://schemas.microsoft.com/office/drawing/2014/main" id="{E9FB0971-51DA-413C-9F44-6AA37F45E79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4" name="AutoShape 1" descr="Resultado de imagen para bienes nacionales">
          <a:extLst>
            <a:ext uri="{FF2B5EF4-FFF2-40B4-BE49-F238E27FC236}">
              <a16:creationId xmlns:a16="http://schemas.microsoft.com/office/drawing/2014/main" id="{F12B9DED-801E-4EF1-A42C-C167FC82A30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5" name="AutoShape 1" descr="Resultado de imagen para bienes nacionales">
          <a:extLst>
            <a:ext uri="{FF2B5EF4-FFF2-40B4-BE49-F238E27FC236}">
              <a16:creationId xmlns:a16="http://schemas.microsoft.com/office/drawing/2014/main" id="{F6EE7F00-111B-4FBE-9E01-82E89ED2B3A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6" name="AutoShape 1" descr="Resultado de imagen para bienes nacionales">
          <a:extLst>
            <a:ext uri="{FF2B5EF4-FFF2-40B4-BE49-F238E27FC236}">
              <a16:creationId xmlns:a16="http://schemas.microsoft.com/office/drawing/2014/main" id="{31F3101F-9933-46E0-BC50-B2608FCCA51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7" name="AutoShape 1" descr="Resultado de imagen para bienes nacionales">
          <a:extLst>
            <a:ext uri="{FF2B5EF4-FFF2-40B4-BE49-F238E27FC236}">
              <a16:creationId xmlns:a16="http://schemas.microsoft.com/office/drawing/2014/main" id="{3660BB54-5B55-4A5E-93C8-514D36C9EF6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8" name="AutoShape 1" descr="Resultado de imagen para bienes nacionales">
          <a:extLst>
            <a:ext uri="{FF2B5EF4-FFF2-40B4-BE49-F238E27FC236}">
              <a16:creationId xmlns:a16="http://schemas.microsoft.com/office/drawing/2014/main" id="{874BCFF2-5D38-4751-B102-0121FD16F1D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49" name="AutoShape 1" descr="Resultado de imagen para bienes nacionales">
          <a:extLst>
            <a:ext uri="{FF2B5EF4-FFF2-40B4-BE49-F238E27FC236}">
              <a16:creationId xmlns:a16="http://schemas.microsoft.com/office/drawing/2014/main" id="{0771A9E8-B271-458A-AA43-A50520902EB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0" name="AutoShape 1" descr="Resultado de imagen para bienes nacionales">
          <a:extLst>
            <a:ext uri="{FF2B5EF4-FFF2-40B4-BE49-F238E27FC236}">
              <a16:creationId xmlns:a16="http://schemas.microsoft.com/office/drawing/2014/main" id="{A420511D-AB3A-40A7-BA3A-B93F5CBED05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1" name="AutoShape 1" descr="Resultado de imagen para bienes nacionales">
          <a:extLst>
            <a:ext uri="{FF2B5EF4-FFF2-40B4-BE49-F238E27FC236}">
              <a16:creationId xmlns:a16="http://schemas.microsoft.com/office/drawing/2014/main" id="{12C445A9-937A-47F5-A37E-44B2160BC48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2" name="AutoShape 1" descr="Resultado de imagen para bienes nacionales">
          <a:extLst>
            <a:ext uri="{FF2B5EF4-FFF2-40B4-BE49-F238E27FC236}">
              <a16:creationId xmlns:a16="http://schemas.microsoft.com/office/drawing/2014/main" id="{969F8499-E629-48B2-9C7A-3A113BE8FB4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3" name="AutoShape 1" descr="Resultado de imagen para bienes nacionales">
          <a:extLst>
            <a:ext uri="{FF2B5EF4-FFF2-40B4-BE49-F238E27FC236}">
              <a16:creationId xmlns:a16="http://schemas.microsoft.com/office/drawing/2014/main" id="{1F75E714-1807-454D-9210-4192E3DEF0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4" name="AutoShape 1" descr="Resultado de imagen para bienes nacionales">
          <a:extLst>
            <a:ext uri="{FF2B5EF4-FFF2-40B4-BE49-F238E27FC236}">
              <a16:creationId xmlns:a16="http://schemas.microsoft.com/office/drawing/2014/main" id="{B03B98BF-5918-43AE-89DA-FCD1B9EFF31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5" name="AutoShape 1" descr="Resultado de imagen para bienes nacionales">
          <a:extLst>
            <a:ext uri="{FF2B5EF4-FFF2-40B4-BE49-F238E27FC236}">
              <a16:creationId xmlns:a16="http://schemas.microsoft.com/office/drawing/2014/main" id="{5EB8A8CE-F9C6-4C04-B6A2-283A9B2EF2E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6" name="AutoShape 1" descr="Resultado de imagen para bienes nacionales">
          <a:extLst>
            <a:ext uri="{FF2B5EF4-FFF2-40B4-BE49-F238E27FC236}">
              <a16:creationId xmlns:a16="http://schemas.microsoft.com/office/drawing/2014/main" id="{8D758BB6-67DE-47BF-8ED7-19855625262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7" name="AutoShape 1" descr="Resultado de imagen para bienes nacionales">
          <a:extLst>
            <a:ext uri="{FF2B5EF4-FFF2-40B4-BE49-F238E27FC236}">
              <a16:creationId xmlns:a16="http://schemas.microsoft.com/office/drawing/2014/main" id="{288E012D-36CB-496F-BE3C-05D256064C2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8" name="AutoShape 1" descr="Resultado de imagen para bienes nacionales">
          <a:extLst>
            <a:ext uri="{FF2B5EF4-FFF2-40B4-BE49-F238E27FC236}">
              <a16:creationId xmlns:a16="http://schemas.microsoft.com/office/drawing/2014/main" id="{83178D5A-1A75-4018-954F-C05537FE6C9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9" name="AutoShape 1" descr="Resultado de imagen para bienes nacionales">
          <a:extLst>
            <a:ext uri="{FF2B5EF4-FFF2-40B4-BE49-F238E27FC236}">
              <a16:creationId xmlns:a16="http://schemas.microsoft.com/office/drawing/2014/main" id="{F0A5E653-8D5A-4CDD-88C2-C5C68C2B9F4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0" name="AutoShape 1" descr="Resultado de imagen para bienes nacionales">
          <a:extLst>
            <a:ext uri="{FF2B5EF4-FFF2-40B4-BE49-F238E27FC236}">
              <a16:creationId xmlns:a16="http://schemas.microsoft.com/office/drawing/2014/main" id="{0DEB1E46-5702-4421-B07A-999848D5A00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1" name="AutoShape 1" descr="Resultado de imagen para bienes nacionales">
          <a:extLst>
            <a:ext uri="{FF2B5EF4-FFF2-40B4-BE49-F238E27FC236}">
              <a16:creationId xmlns:a16="http://schemas.microsoft.com/office/drawing/2014/main" id="{46588D31-7095-4078-93CD-782ADAF1536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2" name="AutoShape 1" descr="Resultado de imagen para bienes nacionales">
          <a:extLst>
            <a:ext uri="{FF2B5EF4-FFF2-40B4-BE49-F238E27FC236}">
              <a16:creationId xmlns:a16="http://schemas.microsoft.com/office/drawing/2014/main" id="{3576E8CA-E9E3-4EA3-9501-1EEA688C949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3" name="AutoShape 1" descr="Resultado de imagen para bienes nacionales">
          <a:extLst>
            <a:ext uri="{FF2B5EF4-FFF2-40B4-BE49-F238E27FC236}">
              <a16:creationId xmlns:a16="http://schemas.microsoft.com/office/drawing/2014/main" id="{E09C5A03-FE7D-4C2C-962C-45C0EB238DF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64" name="AutoShape 1" descr="Resultado de imagen para bienes nacionales">
          <a:extLst>
            <a:ext uri="{FF2B5EF4-FFF2-40B4-BE49-F238E27FC236}">
              <a16:creationId xmlns:a16="http://schemas.microsoft.com/office/drawing/2014/main" id="{BEEA0919-A534-4545-B78A-315B50085F2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65" name="AutoShape 1" descr="Resultado de imagen para bienes nacionales">
          <a:extLst>
            <a:ext uri="{FF2B5EF4-FFF2-40B4-BE49-F238E27FC236}">
              <a16:creationId xmlns:a16="http://schemas.microsoft.com/office/drawing/2014/main" id="{2A2E22EE-93B5-4E5C-8E42-5EA8A565DB1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6" name="AutoShape 1" descr="Resultado de imagen para bienes nacionales">
          <a:extLst>
            <a:ext uri="{FF2B5EF4-FFF2-40B4-BE49-F238E27FC236}">
              <a16:creationId xmlns:a16="http://schemas.microsoft.com/office/drawing/2014/main" id="{6E181C64-EA1B-44BB-9120-5493C354DA6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7" name="AutoShape 1" descr="Resultado de imagen para bienes nacionales">
          <a:extLst>
            <a:ext uri="{FF2B5EF4-FFF2-40B4-BE49-F238E27FC236}">
              <a16:creationId xmlns:a16="http://schemas.microsoft.com/office/drawing/2014/main" id="{09B955DD-C48B-4BD9-B6D5-8F623794632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8" name="AutoShape 1" descr="Resultado de imagen para bienes nacionales">
          <a:extLst>
            <a:ext uri="{FF2B5EF4-FFF2-40B4-BE49-F238E27FC236}">
              <a16:creationId xmlns:a16="http://schemas.microsoft.com/office/drawing/2014/main" id="{AF02AFD6-4D38-40B8-B2EC-AB175A252E0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9" name="AutoShape 1" descr="Resultado de imagen para bienes nacionales">
          <a:extLst>
            <a:ext uri="{FF2B5EF4-FFF2-40B4-BE49-F238E27FC236}">
              <a16:creationId xmlns:a16="http://schemas.microsoft.com/office/drawing/2014/main" id="{059D86B8-9BB9-4D7F-9AA0-C2B2C503308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0" name="AutoShape 1" descr="Resultado de imagen para bienes nacionales">
          <a:extLst>
            <a:ext uri="{FF2B5EF4-FFF2-40B4-BE49-F238E27FC236}">
              <a16:creationId xmlns:a16="http://schemas.microsoft.com/office/drawing/2014/main" id="{4FCD38C3-177B-4067-889D-5A8D920B3AF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1" name="AutoShape 1" descr="Resultado de imagen para bienes nacionales">
          <a:extLst>
            <a:ext uri="{FF2B5EF4-FFF2-40B4-BE49-F238E27FC236}">
              <a16:creationId xmlns:a16="http://schemas.microsoft.com/office/drawing/2014/main" id="{08F7A515-C6DA-4D35-B2C3-3856339AED1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2" name="AutoShape 1" descr="Resultado de imagen para bienes nacionales">
          <a:extLst>
            <a:ext uri="{FF2B5EF4-FFF2-40B4-BE49-F238E27FC236}">
              <a16:creationId xmlns:a16="http://schemas.microsoft.com/office/drawing/2014/main" id="{BED7552B-423D-4F3B-8E0B-A33C4A775B2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3" name="AutoShape 1" descr="Resultado de imagen para bienes nacionales">
          <a:extLst>
            <a:ext uri="{FF2B5EF4-FFF2-40B4-BE49-F238E27FC236}">
              <a16:creationId xmlns:a16="http://schemas.microsoft.com/office/drawing/2014/main" id="{E6059DF3-89B1-4514-B24A-9E4036C78F4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4" name="AutoShape 1" descr="Resultado de imagen para bienes nacionales">
          <a:extLst>
            <a:ext uri="{FF2B5EF4-FFF2-40B4-BE49-F238E27FC236}">
              <a16:creationId xmlns:a16="http://schemas.microsoft.com/office/drawing/2014/main" id="{212B6C30-D036-4CB5-9162-FC10AAD9D70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5" name="AutoShape 1" descr="Resultado de imagen para bienes nacionales">
          <a:extLst>
            <a:ext uri="{FF2B5EF4-FFF2-40B4-BE49-F238E27FC236}">
              <a16:creationId xmlns:a16="http://schemas.microsoft.com/office/drawing/2014/main" id="{82DACAF2-920E-4089-9D63-AE6735BD945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6" name="AutoShape 1" descr="Resultado de imagen para bienes nacionales">
          <a:extLst>
            <a:ext uri="{FF2B5EF4-FFF2-40B4-BE49-F238E27FC236}">
              <a16:creationId xmlns:a16="http://schemas.microsoft.com/office/drawing/2014/main" id="{00265007-A4A1-47CD-B85D-EB095E79236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7" name="AutoShape 1" descr="Resultado de imagen para bienes nacionales">
          <a:extLst>
            <a:ext uri="{FF2B5EF4-FFF2-40B4-BE49-F238E27FC236}">
              <a16:creationId xmlns:a16="http://schemas.microsoft.com/office/drawing/2014/main" id="{685989D7-FD19-4246-82F5-10552E4A5ED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8" name="AutoShape 1" descr="Resultado de imagen para bienes nacionales">
          <a:extLst>
            <a:ext uri="{FF2B5EF4-FFF2-40B4-BE49-F238E27FC236}">
              <a16:creationId xmlns:a16="http://schemas.microsoft.com/office/drawing/2014/main" id="{DF286AEF-2651-4626-9A01-7F7CA566E62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76200</xdr:colOff>
      <xdr:row>54</xdr:row>
      <xdr:rowOff>0</xdr:rowOff>
    </xdr:from>
    <xdr:to>
      <xdr:col>3</xdr:col>
      <xdr:colOff>381000</xdr:colOff>
      <xdr:row>59</xdr:row>
      <xdr:rowOff>9525</xdr:rowOff>
    </xdr:to>
    <xdr:sp macro="" textlink="">
      <xdr:nvSpPr>
        <xdr:cNvPr id="179" name="AutoShape 1" descr="Resultado de imagen para bienes nacionales">
          <a:extLst>
            <a:ext uri="{FF2B5EF4-FFF2-40B4-BE49-F238E27FC236}">
              <a16:creationId xmlns:a16="http://schemas.microsoft.com/office/drawing/2014/main" id="{52906315-3810-4AB5-A55F-42BC47B97B86}"/>
            </a:ext>
          </a:extLst>
        </xdr:cNvPr>
        <xdr:cNvSpPr>
          <a:spLocks noChangeAspect="1" noChangeArrowheads="1"/>
        </xdr:cNvSpPr>
      </xdr:nvSpPr>
      <xdr:spPr bwMode="auto">
        <a:xfrm>
          <a:off x="38290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0" name="AutoShape 1" descr="Resultado de imagen para bienes nacionales">
          <a:extLst>
            <a:ext uri="{FF2B5EF4-FFF2-40B4-BE49-F238E27FC236}">
              <a16:creationId xmlns:a16="http://schemas.microsoft.com/office/drawing/2014/main" id="{674B95C3-70D6-4FA7-AF7D-9733098B43A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1" name="AutoShape 1" descr="Resultado de imagen para bienes nacionales">
          <a:extLst>
            <a:ext uri="{FF2B5EF4-FFF2-40B4-BE49-F238E27FC236}">
              <a16:creationId xmlns:a16="http://schemas.microsoft.com/office/drawing/2014/main" id="{36E4EA29-055D-4F25-8C62-B2C311E59F1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2" name="AutoShape 1" descr="Resultado de imagen para bienes nacionales">
          <a:extLst>
            <a:ext uri="{FF2B5EF4-FFF2-40B4-BE49-F238E27FC236}">
              <a16:creationId xmlns:a16="http://schemas.microsoft.com/office/drawing/2014/main" id="{06934375-B097-4173-952F-3D5E6B6DA83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3" name="AutoShape 1" descr="Resultado de imagen para bienes nacionales">
          <a:extLst>
            <a:ext uri="{FF2B5EF4-FFF2-40B4-BE49-F238E27FC236}">
              <a16:creationId xmlns:a16="http://schemas.microsoft.com/office/drawing/2014/main" id="{A67E8605-90B4-4E40-BE27-E5334EED178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4" name="AutoShape 1" descr="Resultado de imagen para bienes nacionales">
          <a:extLst>
            <a:ext uri="{FF2B5EF4-FFF2-40B4-BE49-F238E27FC236}">
              <a16:creationId xmlns:a16="http://schemas.microsoft.com/office/drawing/2014/main" id="{6E108AAF-DB78-46D9-88FF-4EBB9B1CBDD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5" name="AutoShape 1" descr="Resultado de imagen para bienes nacionales">
          <a:extLst>
            <a:ext uri="{FF2B5EF4-FFF2-40B4-BE49-F238E27FC236}">
              <a16:creationId xmlns:a16="http://schemas.microsoft.com/office/drawing/2014/main" id="{BCF29F18-0DF8-4B37-9EF3-85F7FEB346A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6" name="AutoShape 1" descr="Resultado de imagen para bienes nacionales">
          <a:extLst>
            <a:ext uri="{FF2B5EF4-FFF2-40B4-BE49-F238E27FC236}">
              <a16:creationId xmlns:a16="http://schemas.microsoft.com/office/drawing/2014/main" id="{D4113B22-BFC5-4520-8A98-A8107B15CDA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87" name="AutoShape 1" descr="Resultado de imagen para bienes nacionales">
          <a:extLst>
            <a:ext uri="{FF2B5EF4-FFF2-40B4-BE49-F238E27FC236}">
              <a16:creationId xmlns:a16="http://schemas.microsoft.com/office/drawing/2014/main" id="{E3350C02-AC91-43B7-AD9D-4DB86EA8EAA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88" name="AutoShape 1" descr="Resultado de imagen para bienes nacionales">
          <a:extLst>
            <a:ext uri="{FF2B5EF4-FFF2-40B4-BE49-F238E27FC236}">
              <a16:creationId xmlns:a16="http://schemas.microsoft.com/office/drawing/2014/main" id="{3B66A01B-EFF5-4ED7-9350-95A1ABEC689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89" name="AutoShape 1" descr="Resultado de imagen para bienes nacionales">
          <a:extLst>
            <a:ext uri="{FF2B5EF4-FFF2-40B4-BE49-F238E27FC236}">
              <a16:creationId xmlns:a16="http://schemas.microsoft.com/office/drawing/2014/main" id="{3B39FFF1-593C-4C86-B9F1-0ED2C0A2E41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0" name="AutoShape 1" descr="Resultado de imagen para bienes nacionales">
          <a:extLst>
            <a:ext uri="{FF2B5EF4-FFF2-40B4-BE49-F238E27FC236}">
              <a16:creationId xmlns:a16="http://schemas.microsoft.com/office/drawing/2014/main" id="{3BC2BB9F-76E4-43DD-A047-89B36D6BEB1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1" name="AutoShape 1" descr="Resultado de imagen para bienes nacionales">
          <a:extLst>
            <a:ext uri="{FF2B5EF4-FFF2-40B4-BE49-F238E27FC236}">
              <a16:creationId xmlns:a16="http://schemas.microsoft.com/office/drawing/2014/main" id="{C6422992-EAED-47F4-A658-98DB2094977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2" name="AutoShape 1" descr="Resultado de imagen para bienes nacionales">
          <a:extLst>
            <a:ext uri="{FF2B5EF4-FFF2-40B4-BE49-F238E27FC236}">
              <a16:creationId xmlns:a16="http://schemas.microsoft.com/office/drawing/2014/main" id="{9FACECE3-A9A6-4B70-9B70-448CCC8A2CD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3" name="AutoShape 1" descr="Resultado de imagen para bienes nacionales">
          <a:extLst>
            <a:ext uri="{FF2B5EF4-FFF2-40B4-BE49-F238E27FC236}">
              <a16:creationId xmlns:a16="http://schemas.microsoft.com/office/drawing/2014/main" id="{C1E69183-2E4B-44F8-A832-1304C7ADEED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4" name="AutoShape 1" descr="Resultado de imagen para bienes nacionales">
          <a:extLst>
            <a:ext uri="{FF2B5EF4-FFF2-40B4-BE49-F238E27FC236}">
              <a16:creationId xmlns:a16="http://schemas.microsoft.com/office/drawing/2014/main" id="{499CE398-AD08-4CA9-B919-0465E06B1F5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5" name="AutoShape 1" descr="Resultado de imagen para bienes nacionales">
          <a:extLst>
            <a:ext uri="{FF2B5EF4-FFF2-40B4-BE49-F238E27FC236}">
              <a16:creationId xmlns:a16="http://schemas.microsoft.com/office/drawing/2014/main" id="{23AF7CFE-203F-4B3A-8B5B-20F2DADF2BE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6" name="AutoShape 1" descr="Resultado de imagen para bienes nacionales">
          <a:extLst>
            <a:ext uri="{FF2B5EF4-FFF2-40B4-BE49-F238E27FC236}">
              <a16:creationId xmlns:a16="http://schemas.microsoft.com/office/drawing/2014/main" id="{9598B2D6-8AAE-4489-8DD7-A9B8CB48870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7" name="AutoShape 1" descr="Resultado de imagen para bienes nacionales">
          <a:extLst>
            <a:ext uri="{FF2B5EF4-FFF2-40B4-BE49-F238E27FC236}">
              <a16:creationId xmlns:a16="http://schemas.microsoft.com/office/drawing/2014/main" id="{3364D28D-6128-4B88-B1D6-6D716E9B565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8" name="AutoShape 1" descr="Resultado de imagen para bienes nacionales">
          <a:extLst>
            <a:ext uri="{FF2B5EF4-FFF2-40B4-BE49-F238E27FC236}">
              <a16:creationId xmlns:a16="http://schemas.microsoft.com/office/drawing/2014/main" id="{41DE4622-1DBD-40F5-9A79-D37473DD662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199" name="AutoShape 1" descr="Resultado de imagen para bienes nacionales">
          <a:extLst>
            <a:ext uri="{FF2B5EF4-FFF2-40B4-BE49-F238E27FC236}">
              <a16:creationId xmlns:a16="http://schemas.microsoft.com/office/drawing/2014/main" id="{DBB61377-A4A0-49E2-A5CE-DE722DA6368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0" name="AutoShape 1" descr="Resultado de imagen para bienes nacionales">
          <a:extLst>
            <a:ext uri="{FF2B5EF4-FFF2-40B4-BE49-F238E27FC236}">
              <a16:creationId xmlns:a16="http://schemas.microsoft.com/office/drawing/2014/main" id="{F8C0D8A0-3020-448E-99D1-8F2789FFF3B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1" name="AutoShape 1" descr="Resultado de imagen para bienes nacionales">
          <a:extLst>
            <a:ext uri="{FF2B5EF4-FFF2-40B4-BE49-F238E27FC236}">
              <a16:creationId xmlns:a16="http://schemas.microsoft.com/office/drawing/2014/main" id="{4944AC67-1004-4600-8F49-A72E07AA3AF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2" name="AutoShape 1" descr="Resultado de imagen para bienes nacionales">
          <a:extLst>
            <a:ext uri="{FF2B5EF4-FFF2-40B4-BE49-F238E27FC236}">
              <a16:creationId xmlns:a16="http://schemas.microsoft.com/office/drawing/2014/main" id="{F9027512-F391-438F-BB74-604EC8BB829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3" name="AutoShape 1" descr="Resultado de imagen para bienes nacionales">
          <a:extLst>
            <a:ext uri="{FF2B5EF4-FFF2-40B4-BE49-F238E27FC236}">
              <a16:creationId xmlns:a16="http://schemas.microsoft.com/office/drawing/2014/main" id="{578FE804-AE16-4524-B6BE-942734BBAEC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4" name="AutoShape 1" descr="Resultado de imagen para bienes nacionales">
          <a:extLst>
            <a:ext uri="{FF2B5EF4-FFF2-40B4-BE49-F238E27FC236}">
              <a16:creationId xmlns:a16="http://schemas.microsoft.com/office/drawing/2014/main" id="{0BD769CB-1D61-4BD1-8D94-BCB79C1D62D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5" name="AutoShape 1" descr="Resultado de imagen para bienes nacionales">
          <a:extLst>
            <a:ext uri="{FF2B5EF4-FFF2-40B4-BE49-F238E27FC236}">
              <a16:creationId xmlns:a16="http://schemas.microsoft.com/office/drawing/2014/main" id="{B115BD66-58E6-40D8-90EA-9B61D44BA61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6" name="AutoShape 1" descr="Resultado de imagen para bienes nacionales">
          <a:extLst>
            <a:ext uri="{FF2B5EF4-FFF2-40B4-BE49-F238E27FC236}">
              <a16:creationId xmlns:a16="http://schemas.microsoft.com/office/drawing/2014/main" id="{9E4F7EB2-04A6-4AD6-8E7F-EB8FEF74564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7" name="AutoShape 1" descr="Resultado de imagen para bienes nacionales">
          <a:extLst>
            <a:ext uri="{FF2B5EF4-FFF2-40B4-BE49-F238E27FC236}">
              <a16:creationId xmlns:a16="http://schemas.microsoft.com/office/drawing/2014/main" id="{477EAB15-37C0-4531-9C54-C15D43BAA00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8" name="AutoShape 1" descr="Resultado de imagen para bienes nacionales">
          <a:extLst>
            <a:ext uri="{FF2B5EF4-FFF2-40B4-BE49-F238E27FC236}">
              <a16:creationId xmlns:a16="http://schemas.microsoft.com/office/drawing/2014/main" id="{1A162DDE-A84E-43B4-BCA1-B073E0E3AC1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9" name="AutoShape 1" descr="Resultado de imagen para bienes nacionales">
          <a:extLst>
            <a:ext uri="{FF2B5EF4-FFF2-40B4-BE49-F238E27FC236}">
              <a16:creationId xmlns:a16="http://schemas.microsoft.com/office/drawing/2014/main" id="{EEE03231-170B-4435-B9ED-7F0724A2EF1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10" name="AutoShape 1" descr="Resultado de imagen para bienes nacionales">
          <a:extLst>
            <a:ext uri="{FF2B5EF4-FFF2-40B4-BE49-F238E27FC236}">
              <a16:creationId xmlns:a16="http://schemas.microsoft.com/office/drawing/2014/main" id="{90288461-1F7B-4CF2-9E66-978F2DC9801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845344</xdr:colOff>
      <xdr:row>2</xdr:row>
      <xdr:rowOff>59531</xdr:rowOff>
    </xdr:from>
    <xdr:to>
      <xdr:col>1</xdr:col>
      <xdr:colOff>1310481</xdr:colOff>
      <xdr:row>7</xdr:row>
      <xdr:rowOff>121444</xdr:rowOff>
    </xdr:to>
    <xdr:pic>
      <xdr:nvPicPr>
        <xdr:cNvPr id="212" name="Imagen 211" descr="C:\Users\Yndhira Neuman\Downloads\Logo Bienes Nacionale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344" y="464344"/>
          <a:ext cx="1774825" cy="1371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241301</xdr:colOff>
      <xdr:row>1</xdr:row>
      <xdr:rowOff>142875</xdr:rowOff>
    </xdr:from>
    <xdr:to>
      <xdr:col>1</xdr:col>
      <xdr:colOff>1265288</xdr:colOff>
      <xdr:row>4</xdr:row>
      <xdr:rowOff>238125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326" y="342900"/>
          <a:ext cx="1023987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A82"/>
  <sheetViews>
    <sheetView tabSelected="1" topLeftCell="A19" zoomScale="80" zoomScaleNormal="80" workbookViewId="0">
      <selection activeCell="G8" sqref="G8"/>
    </sheetView>
  </sheetViews>
  <sheetFormatPr baseColWidth="10" defaultRowHeight="15.75" x14ac:dyDescent="0.25"/>
  <cols>
    <col min="1" max="1" width="19.7109375" style="1" customWidth="1"/>
    <col min="2" max="2" width="36.5703125" style="1" customWidth="1"/>
    <col min="3" max="3" width="12" style="1" hidden="1" customWidth="1"/>
    <col min="4" max="4" width="40.5703125" style="1" customWidth="1"/>
    <col min="5" max="5" width="37" style="1" customWidth="1"/>
    <col min="6" max="6" width="23.85546875" style="1" hidden="1" customWidth="1"/>
    <col min="7" max="7" width="30.140625" style="1" bestFit="1" customWidth="1"/>
    <col min="8" max="8" width="20.28515625" style="2" customWidth="1"/>
    <col min="9" max="9" width="17.140625" style="1" bestFit="1" customWidth="1"/>
    <col min="10" max="10" width="18.28515625" style="2" customWidth="1"/>
    <col min="11" max="11" width="25.28515625" style="2" bestFit="1" customWidth="1"/>
    <col min="12" max="12" width="17" style="1" customWidth="1"/>
    <col min="13" max="13" width="11.42578125" style="1"/>
    <col min="14" max="14" width="16.85546875" style="1" bestFit="1" customWidth="1"/>
    <col min="15" max="15" width="14.42578125" style="1" customWidth="1"/>
    <col min="16" max="16" width="13" style="1" bestFit="1" customWidth="1"/>
    <col min="17" max="17" width="14.140625" style="1" bestFit="1" customWidth="1"/>
    <col min="18" max="27" width="11.42578125" style="1"/>
    <col min="28" max="16384" width="11.42578125" style="3"/>
  </cols>
  <sheetData>
    <row r="4" spans="1:12" ht="25.5" x14ac:dyDescent="0.35">
      <c r="A4" s="72" t="s">
        <v>0</v>
      </c>
      <c r="B4" s="72"/>
      <c r="C4" s="72"/>
      <c r="D4" s="72"/>
      <c r="E4" s="72"/>
      <c r="F4" s="72"/>
      <c r="G4" s="72"/>
    </row>
    <row r="5" spans="1:12" ht="20.25" x14ac:dyDescent="0.3">
      <c r="A5" s="73" t="s">
        <v>1</v>
      </c>
      <c r="B5" s="73"/>
      <c r="C5" s="73"/>
      <c r="D5" s="73"/>
      <c r="E5" s="73"/>
      <c r="F5" s="73"/>
      <c r="G5" s="73"/>
    </row>
    <row r="6" spans="1:12" ht="20.25" x14ac:dyDescent="0.3">
      <c r="A6" s="73" t="s">
        <v>77</v>
      </c>
      <c r="B6" s="73"/>
      <c r="C6" s="73"/>
      <c r="D6" s="73"/>
      <c r="E6" s="73"/>
      <c r="F6" s="73"/>
      <c r="G6" s="73"/>
    </row>
    <row r="7" spans="1:12" ht="20.25" x14ac:dyDescent="0.3">
      <c r="A7" s="73" t="s">
        <v>2</v>
      </c>
      <c r="B7" s="73"/>
      <c r="C7" s="73"/>
      <c r="D7" s="73"/>
      <c r="E7" s="73"/>
      <c r="F7" s="73"/>
      <c r="G7" s="73"/>
    </row>
    <row r="8" spans="1:12" ht="23.25" x14ac:dyDescent="0.35">
      <c r="A8" s="8"/>
      <c r="B8" s="8"/>
      <c r="C8" s="8"/>
      <c r="D8" s="9"/>
      <c r="E8" s="8"/>
      <c r="F8" s="8"/>
      <c r="G8" s="8"/>
    </row>
    <row r="9" spans="1:12" ht="23.25" x14ac:dyDescent="0.35">
      <c r="A9" s="8"/>
      <c r="B9" s="8"/>
      <c r="C9" s="8"/>
      <c r="D9" s="9"/>
      <c r="E9" s="10">
        <v>44681</v>
      </c>
      <c r="F9" s="11">
        <v>43769</v>
      </c>
      <c r="G9" s="8"/>
    </row>
    <row r="10" spans="1:12" ht="23.25" x14ac:dyDescent="0.35">
      <c r="A10" s="8"/>
      <c r="B10" s="12" t="s">
        <v>3</v>
      </c>
      <c r="C10" s="12"/>
      <c r="D10" s="8"/>
      <c r="E10" s="8"/>
      <c r="F10" s="8"/>
      <c r="G10" s="8"/>
    </row>
    <row r="11" spans="1:12" ht="12" customHeight="1" x14ac:dyDescent="0.35">
      <c r="A11" s="8"/>
      <c r="B11" s="12"/>
      <c r="C11" s="12"/>
      <c r="D11" s="8"/>
      <c r="E11" s="8"/>
      <c r="F11" s="8"/>
      <c r="G11" s="8"/>
    </row>
    <row r="12" spans="1:12" ht="23.25" x14ac:dyDescent="0.35">
      <c r="A12" s="8"/>
      <c r="B12" s="12" t="s">
        <v>4</v>
      </c>
      <c r="C12" s="12"/>
      <c r="D12" s="8"/>
      <c r="E12" s="13"/>
      <c r="F12" s="14"/>
      <c r="G12" s="8"/>
    </row>
    <row r="13" spans="1:12" ht="23.25" x14ac:dyDescent="0.35">
      <c r="A13" s="8"/>
      <c r="B13" s="8" t="s">
        <v>29</v>
      </c>
      <c r="C13" s="12" t="s">
        <v>6</v>
      </c>
      <c r="D13" s="8"/>
      <c r="E13" s="15">
        <v>69462939.879999995</v>
      </c>
      <c r="F13" s="15">
        <v>52380468.740000002</v>
      </c>
      <c r="G13" s="16"/>
    </row>
    <row r="14" spans="1:12" ht="18.75" hidden="1" customHeight="1" x14ac:dyDescent="0.35">
      <c r="A14" s="8"/>
      <c r="B14" s="8" t="s">
        <v>56</v>
      </c>
      <c r="C14" s="12" t="s">
        <v>7</v>
      </c>
      <c r="D14" s="8"/>
      <c r="E14" s="17"/>
      <c r="F14" s="15">
        <v>962235273.90999997</v>
      </c>
      <c r="G14" s="16"/>
    </row>
    <row r="15" spans="1:12" ht="23.25" x14ac:dyDescent="0.35">
      <c r="A15" s="8"/>
      <c r="B15" s="8" t="s">
        <v>30</v>
      </c>
      <c r="C15" s="12" t="s">
        <v>8</v>
      </c>
      <c r="D15" s="8"/>
      <c r="E15" s="15">
        <v>8726373.6600000001</v>
      </c>
      <c r="F15" s="15">
        <v>5432302.3399999999</v>
      </c>
      <c r="G15" s="16"/>
    </row>
    <row r="16" spans="1:12" ht="23.25" x14ac:dyDescent="0.35">
      <c r="A16" s="8"/>
      <c r="B16" s="8" t="s">
        <v>5</v>
      </c>
      <c r="C16" s="8"/>
      <c r="D16" s="8"/>
      <c r="E16" s="15">
        <v>979448.56</v>
      </c>
      <c r="F16" s="15">
        <v>1423075.55</v>
      </c>
      <c r="G16" s="53"/>
      <c r="L16" s="4"/>
    </row>
    <row r="17" spans="1:16" ht="24" thickBot="1" x14ac:dyDescent="0.4">
      <c r="A17" s="8"/>
      <c r="B17" s="12" t="s">
        <v>9</v>
      </c>
      <c r="C17" s="8"/>
      <c r="D17" s="8"/>
      <c r="E17" s="20">
        <f>+E13+E15+E16</f>
        <v>79168762.099999994</v>
      </c>
      <c r="F17" s="21">
        <f>SUM(F13:F16)</f>
        <v>1021471120.54</v>
      </c>
      <c r="G17" s="16"/>
      <c r="L17" s="4"/>
      <c r="P17" s="4"/>
    </row>
    <row r="18" spans="1:16" ht="24" thickTop="1" x14ac:dyDescent="0.35">
      <c r="A18" s="8"/>
      <c r="B18" s="8"/>
      <c r="C18" s="8"/>
      <c r="D18" s="8"/>
      <c r="E18" s="15"/>
      <c r="F18" s="15"/>
      <c r="G18" s="29"/>
      <c r="L18" s="4"/>
      <c r="P18" s="4"/>
    </row>
    <row r="19" spans="1:16" ht="23.25" x14ac:dyDescent="0.35">
      <c r="A19" s="8"/>
      <c r="B19" s="12" t="s">
        <v>10</v>
      </c>
      <c r="C19" s="12"/>
      <c r="D19" s="8"/>
      <c r="E19" s="15"/>
      <c r="F19" s="15"/>
      <c r="G19" s="29"/>
      <c r="K19" s="52"/>
      <c r="L19" s="4"/>
      <c r="P19" s="4"/>
    </row>
    <row r="20" spans="1:16" ht="23.25" x14ac:dyDescent="0.35">
      <c r="A20" s="8"/>
      <c r="B20" s="8" t="s">
        <v>49</v>
      </c>
      <c r="C20" s="12" t="s">
        <v>11</v>
      </c>
      <c r="D20" s="8"/>
      <c r="E20" s="15">
        <v>924604240.50999999</v>
      </c>
      <c r="F20" s="15">
        <v>0</v>
      </c>
      <c r="G20" s="24"/>
      <c r="K20" s="24"/>
      <c r="L20" s="4"/>
      <c r="P20" s="4"/>
    </row>
    <row r="21" spans="1:16" ht="23.25" x14ac:dyDescent="0.35">
      <c r="A21" s="8"/>
      <c r="B21" s="8" t="s">
        <v>31</v>
      </c>
      <c r="C21" s="12" t="s">
        <v>12</v>
      </c>
      <c r="D21" s="8"/>
      <c r="E21" s="15">
        <v>135202734.22999999</v>
      </c>
      <c r="F21" s="15">
        <v>27819180.949999999</v>
      </c>
      <c r="G21" s="25"/>
      <c r="K21" s="53"/>
      <c r="L21" s="4"/>
      <c r="P21" s="4"/>
    </row>
    <row r="22" spans="1:16" ht="23.25" x14ac:dyDescent="0.35">
      <c r="A22" s="8"/>
      <c r="B22" s="8" t="s">
        <v>32</v>
      </c>
      <c r="C22" s="12" t="s">
        <v>13</v>
      </c>
      <c r="D22" s="8"/>
      <c r="E22" s="15">
        <v>-110453001.81999999</v>
      </c>
      <c r="F22" s="15">
        <v>0</v>
      </c>
      <c r="G22" s="25"/>
      <c r="K22" s="53"/>
      <c r="L22" s="4"/>
      <c r="N22" s="4"/>
      <c r="P22" s="4"/>
    </row>
    <row r="23" spans="1:16" ht="18.75" hidden="1" customHeight="1" x14ac:dyDescent="0.35">
      <c r="A23" s="8"/>
      <c r="B23" s="8" t="s">
        <v>48</v>
      </c>
      <c r="C23" s="12" t="s">
        <v>14</v>
      </c>
      <c r="D23" s="8"/>
      <c r="E23" s="15"/>
      <c r="F23" s="15">
        <v>0</v>
      </c>
      <c r="G23" s="19"/>
      <c r="L23" s="4"/>
      <c r="N23" s="4"/>
      <c r="P23" s="4"/>
    </row>
    <row r="24" spans="1:16" ht="18.75" hidden="1" customHeight="1" x14ac:dyDescent="0.35">
      <c r="A24" s="8"/>
      <c r="B24" s="8" t="s">
        <v>47</v>
      </c>
      <c r="C24" s="12" t="s">
        <v>15</v>
      </c>
      <c r="D24" s="8"/>
      <c r="E24" s="15"/>
      <c r="F24" s="15">
        <v>0</v>
      </c>
      <c r="G24" s="19"/>
      <c r="L24" s="4"/>
      <c r="N24" s="4"/>
      <c r="P24" s="4"/>
    </row>
    <row r="25" spans="1:16" ht="23.25" x14ac:dyDescent="0.35">
      <c r="A25" s="8"/>
      <c r="B25" s="8" t="s">
        <v>46</v>
      </c>
      <c r="C25" s="12" t="s">
        <v>21</v>
      </c>
      <c r="D25" s="8"/>
      <c r="E25" s="26">
        <v>0</v>
      </c>
      <c r="F25" s="15">
        <v>2646366.91</v>
      </c>
      <c r="G25" s="15"/>
      <c r="I25" s="2"/>
      <c r="L25" s="4"/>
      <c r="N25" s="4"/>
      <c r="P25" s="4"/>
    </row>
    <row r="26" spans="1:16" ht="18.75" hidden="1" customHeight="1" x14ac:dyDescent="0.35">
      <c r="A26" s="8"/>
      <c r="B26" s="8" t="s">
        <v>45</v>
      </c>
      <c r="C26" s="8"/>
      <c r="D26" s="8"/>
      <c r="E26" s="15"/>
      <c r="F26" s="15">
        <v>0</v>
      </c>
      <c r="G26" s="19"/>
      <c r="L26" s="4"/>
      <c r="N26" s="4"/>
      <c r="P26" s="4"/>
    </row>
    <row r="27" spans="1:16" ht="24" thickBot="1" x14ac:dyDescent="0.4">
      <c r="A27" s="8"/>
      <c r="B27" s="12" t="s">
        <v>16</v>
      </c>
      <c r="C27" s="8"/>
      <c r="D27" s="8"/>
      <c r="E27" s="20">
        <f>+E20+E21+E22+E25</f>
        <v>949353972.92000008</v>
      </c>
      <c r="F27" s="21">
        <f>SUM(F20:F26)</f>
        <v>30465547.859999999</v>
      </c>
      <c r="G27" s="27"/>
      <c r="L27" s="4"/>
      <c r="N27" s="4"/>
      <c r="P27" s="4"/>
    </row>
    <row r="28" spans="1:16" ht="11.25" customHeight="1" thickTop="1" x14ac:dyDescent="0.35">
      <c r="A28" s="8"/>
      <c r="B28" s="12"/>
      <c r="C28" s="8"/>
      <c r="D28" s="8"/>
      <c r="E28" s="21"/>
      <c r="F28" s="21"/>
      <c r="G28" s="23"/>
      <c r="L28" s="4"/>
      <c r="P28" s="4"/>
    </row>
    <row r="29" spans="1:16" ht="24" thickBot="1" x14ac:dyDescent="0.4">
      <c r="A29" s="8"/>
      <c r="B29" s="12" t="s">
        <v>17</v>
      </c>
      <c r="C29" s="8"/>
      <c r="D29" s="8"/>
      <c r="E29" s="20">
        <f>+E17+E27</f>
        <v>1028522735.0200001</v>
      </c>
      <c r="F29" s="21">
        <f>+F17+F27</f>
        <v>1051936668.4</v>
      </c>
      <c r="G29" s="28"/>
      <c r="L29" s="4"/>
      <c r="P29" s="4"/>
    </row>
    <row r="30" spans="1:16" ht="14.25" customHeight="1" thickTop="1" x14ac:dyDescent="0.35">
      <c r="A30" s="8"/>
      <c r="B30" s="8"/>
      <c r="C30" s="8"/>
      <c r="D30" s="8"/>
      <c r="E30" s="15"/>
      <c r="F30" s="15"/>
      <c r="G30" s="23"/>
      <c r="L30" s="4"/>
      <c r="P30" s="4"/>
    </row>
    <row r="31" spans="1:16" ht="23.25" x14ac:dyDescent="0.35">
      <c r="A31" s="8"/>
      <c r="B31" s="12" t="s">
        <v>18</v>
      </c>
      <c r="C31" s="8"/>
      <c r="D31" s="8"/>
      <c r="E31" s="15"/>
      <c r="F31" s="15"/>
      <c r="G31" s="23"/>
      <c r="L31" s="4"/>
      <c r="P31" s="4"/>
    </row>
    <row r="32" spans="1:16" ht="23.25" customHeight="1" x14ac:dyDescent="0.35">
      <c r="A32" s="8"/>
      <c r="B32" s="12"/>
      <c r="C32" s="8"/>
      <c r="D32" s="8"/>
      <c r="E32" s="15"/>
      <c r="F32" s="15"/>
      <c r="G32" s="23"/>
      <c r="L32" s="4"/>
      <c r="P32" s="4"/>
    </row>
    <row r="33" spans="1:19" ht="23.25" x14ac:dyDescent="0.35">
      <c r="A33" s="8"/>
      <c r="B33" s="12" t="s">
        <v>19</v>
      </c>
      <c r="C33" s="12"/>
      <c r="D33" s="8"/>
      <c r="E33" s="15"/>
      <c r="F33" s="15"/>
      <c r="G33" s="23"/>
      <c r="P33" s="4"/>
    </row>
    <row r="34" spans="1:19" ht="23.25" x14ac:dyDescent="0.35">
      <c r="A34" s="8"/>
      <c r="B34" s="12" t="s">
        <v>53</v>
      </c>
      <c r="C34" s="12" t="s">
        <v>22</v>
      </c>
      <c r="D34" s="8"/>
      <c r="E34" s="15"/>
      <c r="F34" s="15">
        <v>31468942.100000001</v>
      </c>
      <c r="G34" s="23"/>
      <c r="L34" s="4"/>
      <c r="P34" s="4"/>
    </row>
    <row r="35" spans="1:19" ht="23.25" x14ac:dyDescent="0.35">
      <c r="A35" s="8"/>
      <c r="B35" s="8" t="s">
        <v>52</v>
      </c>
      <c r="C35" s="12"/>
      <c r="D35" s="8"/>
      <c r="E35" s="15">
        <v>4804915.74</v>
      </c>
      <c r="F35" s="15"/>
      <c r="G35" s="29"/>
      <c r="I35" s="65"/>
    </row>
    <row r="36" spans="1:19" ht="23.25" x14ac:dyDescent="0.35">
      <c r="A36" s="8"/>
      <c r="B36" s="8" t="s">
        <v>54</v>
      </c>
      <c r="C36" s="12" t="s">
        <v>22</v>
      </c>
      <c r="D36" s="8"/>
      <c r="E36" s="15">
        <v>50000</v>
      </c>
      <c r="F36" s="15"/>
      <c r="G36" s="29"/>
      <c r="P36" s="4"/>
      <c r="S36" s="4"/>
    </row>
    <row r="37" spans="1:19" ht="18.75" hidden="1" customHeight="1" x14ac:dyDescent="0.35">
      <c r="A37" s="8"/>
      <c r="B37" s="8" t="s">
        <v>55</v>
      </c>
      <c r="C37" s="12"/>
      <c r="D37" s="8"/>
      <c r="E37" s="15"/>
      <c r="F37" s="15"/>
      <c r="G37" s="23"/>
    </row>
    <row r="38" spans="1:19" ht="18.75" hidden="1" customHeight="1" x14ac:dyDescent="0.35">
      <c r="A38" s="8"/>
      <c r="B38" s="8" t="s">
        <v>44</v>
      </c>
      <c r="C38" s="12"/>
      <c r="D38" s="8"/>
      <c r="E38" s="15"/>
      <c r="F38" s="15"/>
      <c r="G38" s="23"/>
      <c r="L38" s="4"/>
      <c r="Q38" s="4"/>
    </row>
    <row r="39" spans="1:19" ht="18.75" hidden="1" customHeight="1" x14ac:dyDescent="0.35">
      <c r="A39" s="8"/>
      <c r="B39" s="8" t="s">
        <v>43</v>
      </c>
      <c r="C39" s="12"/>
      <c r="D39" s="8"/>
      <c r="E39" s="15"/>
      <c r="F39" s="15"/>
      <c r="G39" s="23"/>
      <c r="L39" s="4"/>
      <c r="Q39" s="4"/>
    </row>
    <row r="40" spans="1:19" ht="18.75" hidden="1" customHeight="1" x14ac:dyDescent="0.35">
      <c r="A40" s="8"/>
      <c r="B40" s="8" t="s">
        <v>20</v>
      </c>
      <c r="C40" s="12"/>
      <c r="D40" s="8"/>
      <c r="E40" s="15"/>
      <c r="F40" s="15"/>
      <c r="G40" s="23"/>
      <c r="L40" s="4"/>
      <c r="Q40" s="4"/>
    </row>
    <row r="41" spans="1:19" ht="18.75" hidden="1" customHeight="1" x14ac:dyDescent="0.35">
      <c r="A41" s="8"/>
      <c r="B41" s="8" t="s">
        <v>42</v>
      </c>
      <c r="C41" s="12"/>
      <c r="D41" s="8"/>
      <c r="E41" s="31"/>
      <c r="F41" s="15"/>
      <c r="G41" s="23"/>
      <c r="L41" s="4"/>
      <c r="Q41" s="4"/>
    </row>
    <row r="42" spans="1:19" ht="18.75" customHeight="1" x14ac:dyDescent="0.35">
      <c r="A42" s="8"/>
      <c r="B42" s="8" t="s">
        <v>62</v>
      </c>
      <c r="C42" s="12"/>
      <c r="D42" s="8"/>
      <c r="E42" s="31">
        <v>264416.24</v>
      </c>
      <c r="F42" s="15"/>
      <c r="G42" s="46"/>
      <c r="L42" s="4"/>
      <c r="Q42" s="4"/>
    </row>
    <row r="43" spans="1:19" ht="21.75" customHeight="1" x14ac:dyDescent="0.35">
      <c r="A43" s="8"/>
      <c r="B43" s="8" t="s">
        <v>61</v>
      </c>
      <c r="C43" s="12"/>
      <c r="D43" s="8"/>
      <c r="E43" s="31">
        <v>1158026.69</v>
      </c>
      <c r="F43" s="15"/>
      <c r="G43" s="46"/>
      <c r="I43" s="4"/>
      <c r="L43" s="4"/>
      <c r="Q43" s="4"/>
    </row>
    <row r="44" spans="1:19" ht="23.25" x14ac:dyDescent="0.35">
      <c r="A44" s="8"/>
      <c r="B44" s="12" t="s">
        <v>57</v>
      </c>
      <c r="C44" s="12"/>
      <c r="D44" s="8"/>
      <c r="E44" s="32">
        <f>SUM(E35:E43)</f>
        <v>6277358.6699999999</v>
      </c>
      <c r="F44" s="15"/>
      <c r="G44" s="28"/>
      <c r="L44" s="4"/>
      <c r="Q44" s="4"/>
    </row>
    <row r="45" spans="1:19" ht="23.25" x14ac:dyDescent="0.35">
      <c r="A45" s="8"/>
      <c r="B45" s="8"/>
      <c r="C45" s="12"/>
      <c r="D45" s="8"/>
      <c r="E45" s="15"/>
      <c r="F45" s="15"/>
      <c r="G45" s="23"/>
      <c r="L45" s="4"/>
      <c r="Q45" s="4"/>
    </row>
    <row r="46" spans="1:19" ht="23.25" x14ac:dyDescent="0.35">
      <c r="A46" s="8"/>
      <c r="B46" s="12" t="s">
        <v>24</v>
      </c>
      <c r="C46" s="12" t="s">
        <v>23</v>
      </c>
      <c r="D46" s="8"/>
      <c r="E46" s="15"/>
      <c r="F46" s="15">
        <v>0</v>
      </c>
      <c r="G46" s="23"/>
      <c r="Q46" s="4"/>
    </row>
    <row r="47" spans="1:19" ht="23.25" x14ac:dyDescent="0.35">
      <c r="A47" s="8"/>
      <c r="B47" s="33" t="s">
        <v>67</v>
      </c>
      <c r="C47" s="12"/>
      <c r="D47" s="8"/>
      <c r="E47" s="15"/>
      <c r="F47" s="15"/>
      <c r="G47" s="46"/>
      <c r="I47" s="4"/>
      <c r="L47" s="4"/>
    </row>
    <row r="48" spans="1:19" ht="23.25" x14ac:dyDescent="0.35">
      <c r="A48" s="8"/>
      <c r="B48" s="8" t="s">
        <v>52</v>
      </c>
      <c r="C48" s="12"/>
      <c r="D48" s="8"/>
      <c r="E48" s="15">
        <v>188768.56</v>
      </c>
      <c r="F48" s="15"/>
      <c r="G48" s="34"/>
    </row>
    <row r="49" spans="1:14" s="1" customFormat="1" ht="18.75" hidden="1" customHeight="1" x14ac:dyDescent="0.35">
      <c r="A49" s="8"/>
      <c r="B49" s="8" t="s">
        <v>54</v>
      </c>
      <c r="C49" s="12"/>
      <c r="D49" s="8"/>
      <c r="E49" s="15"/>
      <c r="F49" s="15"/>
      <c r="G49" s="35"/>
      <c r="H49" s="2"/>
      <c r="J49" s="2"/>
      <c r="K49" s="2"/>
    </row>
    <row r="50" spans="1:14" s="1" customFormat="1" ht="18.75" customHeight="1" x14ac:dyDescent="0.35">
      <c r="A50" s="8"/>
      <c r="B50" s="8" t="s">
        <v>72</v>
      </c>
      <c r="C50" s="12"/>
      <c r="D50" s="8"/>
      <c r="E50" s="15">
        <v>25545000</v>
      </c>
      <c r="F50" s="15"/>
      <c r="G50" s="34"/>
      <c r="H50" s="2"/>
      <c r="J50" s="2"/>
      <c r="K50" s="2"/>
    </row>
    <row r="51" spans="1:14" s="1" customFormat="1" ht="23.25" x14ac:dyDescent="0.35">
      <c r="A51" s="8"/>
      <c r="B51" s="8" t="s">
        <v>55</v>
      </c>
      <c r="C51" s="12"/>
      <c r="D51" s="8"/>
      <c r="E51" s="30">
        <v>26541242.440000001</v>
      </c>
      <c r="F51" s="15"/>
      <c r="G51" s="36"/>
      <c r="H51" s="2"/>
      <c r="I51" s="4"/>
      <c r="J51" s="2"/>
      <c r="K51" s="2"/>
    </row>
    <row r="52" spans="1:14" s="1" customFormat="1" ht="23.25" customHeight="1" x14ac:dyDescent="0.35">
      <c r="A52" s="8"/>
      <c r="B52" s="33" t="s">
        <v>58</v>
      </c>
      <c r="C52" s="12"/>
      <c r="D52" s="8"/>
      <c r="E52" s="32">
        <f>+E48+E51+E50</f>
        <v>52275011</v>
      </c>
      <c r="F52" s="15"/>
      <c r="G52" s="50"/>
      <c r="H52" s="2"/>
      <c r="I52" s="4"/>
      <c r="J52" s="2"/>
      <c r="K52" s="2"/>
    </row>
    <row r="53" spans="1:14" s="1" customFormat="1" ht="23.25" hidden="1" x14ac:dyDescent="0.35">
      <c r="A53" s="8"/>
      <c r="B53" s="37"/>
      <c r="C53" s="12"/>
      <c r="D53" s="8"/>
      <c r="E53" s="15"/>
      <c r="F53" s="15"/>
      <c r="G53" s="35"/>
      <c r="H53" s="2"/>
      <c r="J53" s="2"/>
      <c r="K53" s="2"/>
    </row>
    <row r="54" spans="1:14" s="1" customFormat="1" ht="18.75" hidden="1" customHeight="1" x14ac:dyDescent="0.35">
      <c r="A54" s="8"/>
      <c r="B54" s="8" t="s">
        <v>34</v>
      </c>
      <c r="C54" s="12" t="s">
        <v>25</v>
      </c>
      <c r="D54" s="8"/>
      <c r="E54" s="15">
        <v>0</v>
      </c>
      <c r="F54" s="15">
        <v>0</v>
      </c>
      <c r="G54" s="35"/>
      <c r="H54" s="2"/>
      <c r="J54" s="2"/>
      <c r="K54" s="2"/>
    </row>
    <row r="55" spans="1:14" s="1" customFormat="1" ht="18.75" hidden="1" customHeight="1" x14ac:dyDescent="0.35">
      <c r="A55" s="8"/>
      <c r="B55" s="8" t="s">
        <v>41</v>
      </c>
      <c r="C55" s="12" t="s">
        <v>33</v>
      </c>
      <c r="D55" s="8"/>
      <c r="E55" s="15">
        <v>0</v>
      </c>
      <c r="F55" s="15">
        <v>0</v>
      </c>
      <c r="G55" s="35"/>
      <c r="H55" s="2"/>
      <c r="J55" s="2"/>
      <c r="K55" s="2"/>
    </row>
    <row r="56" spans="1:14" s="1" customFormat="1" ht="18.75" hidden="1" customHeight="1" x14ac:dyDescent="0.35">
      <c r="A56" s="8"/>
      <c r="B56" s="8" t="s">
        <v>40</v>
      </c>
      <c r="C56" s="12" t="s">
        <v>35</v>
      </c>
      <c r="D56" s="8"/>
      <c r="E56" s="15">
        <v>0</v>
      </c>
      <c r="F56" s="15">
        <v>0</v>
      </c>
      <c r="G56" s="35"/>
      <c r="H56" s="2"/>
      <c r="J56" s="2"/>
      <c r="K56" s="2"/>
    </row>
    <row r="57" spans="1:14" s="1" customFormat="1" ht="18.75" hidden="1" customHeight="1" x14ac:dyDescent="0.35">
      <c r="A57" s="8"/>
      <c r="B57" s="8" t="s">
        <v>39</v>
      </c>
      <c r="C57" s="8"/>
      <c r="D57" s="8"/>
      <c r="E57" s="15">
        <v>0</v>
      </c>
      <c r="F57" s="15">
        <v>0</v>
      </c>
      <c r="G57" s="35"/>
      <c r="H57" s="2"/>
      <c r="J57" s="2"/>
      <c r="K57" s="2"/>
    </row>
    <row r="58" spans="1:14" s="1" customFormat="1" ht="18.75" hidden="1" customHeight="1" x14ac:dyDescent="0.35">
      <c r="A58" s="8"/>
      <c r="B58" s="37"/>
      <c r="C58" s="8"/>
      <c r="D58" s="8"/>
      <c r="E58" s="32">
        <f>SUM(E54:E57)</f>
        <v>0</v>
      </c>
      <c r="F58" s="21">
        <f>SUM(F54:F57)</f>
        <v>0</v>
      </c>
      <c r="G58" s="35"/>
      <c r="H58" s="2"/>
      <c r="J58" s="2"/>
      <c r="K58" s="2"/>
    </row>
    <row r="59" spans="1:14" s="1" customFormat="1" ht="23.25" x14ac:dyDescent="0.35">
      <c r="A59" s="8"/>
      <c r="B59" s="8"/>
      <c r="C59" s="8"/>
      <c r="D59" s="8"/>
      <c r="E59" s="15"/>
      <c r="F59" s="15"/>
      <c r="G59" s="34"/>
      <c r="H59" s="2"/>
      <c r="J59" s="2"/>
      <c r="K59" s="2"/>
    </row>
    <row r="60" spans="1:14" s="1" customFormat="1" ht="24" thickBot="1" x14ac:dyDescent="0.4">
      <c r="A60" s="8"/>
      <c r="B60" s="12" t="s">
        <v>26</v>
      </c>
      <c r="C60" s="8"/>
      <c r="D60" s="8"/>
      <c r="E60" s="20">
        <f>+E44+E52</f>
        <v>58552369.670000002</v>
      </c>
      <c r="F60" s="21" t="e">
        <f>+#REF!+F58</f>
        <v>#REF!</v>
      </c>
      <c r="G60" s="50"/>
      <c r="H60" s="2"/>
      <c r="I60" s="4"/>
      <c r="J60" s="2"/>
      <c r="K60" s="2"/>
    </row>
    <row r="61" spans="1:14" s="1" customFormat="1" ht="21.75" customHeight="1" thickTop="1" x14ac:dyDescent="0.35">
      <c r="A61" s="8"/>
      <c r="B61" s="8"/>
      <c r="C61" s="12"/>
      <c r="D61" s="8"/>
      <c r="E61" s="15"/>
      <c r="F61" s="15"/>
      <c r="G61" s="46"/>
      <c r="H61" s="2"/>
      <c r="J61" s="2"/>
      <c r="K61" s="2"/>
    </row>
    <row r="62" spans="1:14" s="1" customFormat="1" ht="23.25" x14ac:dyDescent="0.35">
      <c r="A62" s="8"/>
      <c r="B62" s="12" t="s">
        <v>50</v>
      </c>
      <c r="C62" s="8"/>
      <c r="D62" s="8"/>
      <c r="E62" s="15"/>
      <c r="F62" s="15"/>
      <c r="G62" s="46"/>
      <c r="H62" s="2"/>
      <c r="J62" s="2"/>
      <c r="K62" s="2"/>
    </row>
    <row r="63" spans="1:14" s="1" customFormat="1" ht="23.25" x14ac:dyDescent="0.35">
      <c r="A63" s="8"/>
      <c r="B63" s="12"/>
      <c r="C63" s="8"/>
      <c r="D63" s="8"/>
      <c r="E63" s="38"/>
      <c r="F63" s="15"/>
      <c r="G63" s="23"/>
      <c r="H63" s="2"/>
      <c r="I63" s="5"/>
      <c r="J63" s="2"/>
      <c r="K63" s="2"/>
    </row>
    <row r="64" spans="1:14" s="1" customFormat="1" ht="23.25" x14ac:dyDescent="0.35">
      <c r="A64" s="8"/>
      <c r="B64" s="8" t="s">
        <v>36</v>
      </c>
      <c r="C64" s="8"/>
      <c r="D64" s="8"/>
      <c r="E64" s="39">
        <v>969970365.35000014</v>
      </c>
      <c r="F64" s="15">
        <v>1020467726.3</v>
      </c>
      <c r="G64" s="22"/>
      <c r="H64" s="2"/>
      <c r="I64" s="4"/>
      <c r="J64" s="2"/>
      <c r="K64" s="2"/>
      <c r="N64" s="2"/>
    </row>
    <row r="65" spans="1:14" s="1" customFormat="1" ht="18.75" hidden="1" customHeight="1" x14ac:dyDescent="0.35">
      <c r="A65" s="8"/>
      <c r="B65" s="8" t="s">
        <v>27</v>
      </c>
      <c r="C65" s="8"/>
      <c r="D65" s="8"/>
      <c r="E65" s="38"/>
      <c r="F65" s="15">
        <v>0</v>
      </c>
      <c r="G65" s="18"/>
      <c r="H65" s="2"/>
      <c r="J65" s="2"/>
      <c r="K65" s="2"/>
      <c r="N65" s="2"/>
    </row>
    <row r="66" spans="1:14" s="1" customFormat="1" ht="18.75" hidden="1" customHeight="1" x14ac:dyDescent="0.35">
      <c r="A66" s="8"/>
      <c r="B66" s="8" t="s">
        <v>28</v>
      </c>
      <c r="C66" s="8"/>
      <c r="D66" s="8"/>
      <c r="E66" s="38"/>
      <c r="F66" s="15">
        <v>0</v>
      </c>
      <c r="G66" s="18"/>
      <c r="H66" s="2"/>
      <c r="J66" s="2"/>
      <c r="K66" s="2"/>
      <c r="N66" s="2"/>
    </row>
    <row r="67" spans="1:14" s="1" customFormat="1" ht="18.75" hidden="1" customHeight="1" x14ac:dyDescent="0.35">
      <c r="A67" s="8"/>
      <c r="B67" s="8" t="s">
        <v>38</v>
      </c>
      <c r="C67" s="8"/>
      <c r="D67" s="8"/>
      <c r="E67" s="38"/>
      <c r="F67" s="15">
        <v>0</v>
      </c>
      <c r="G67" s="18"/>
      <c r="H67" s="2"/>
      <c r="J67" s="2"/>
      <c r="K67" s="2"/>
      <c r="N67" s="2"/>
    </row>
    <row r="68" spans="1:14" s="1" customFormat="1" ht="24" thickBot="1" x14ac:dyDescent="0.4">
      <c r="A68" s="8"/>
      <c r="B68" s="12" t="s">
        <v>51</v>
      </c>
      <c r="C68" s="12"/>
      <c r="D68" s="8"/>
      <c r="E68" s="40">
        <f>+E64</f>
        <v>969970365.35000014</v>
      </c>
      <c r="F68" s="21">
        <f>SUM(F64:F67)</f>
        <v>1020467726.3</v>
      </c>
      <c r="G68" s="22"/>
      <c r="H68" s="2"/>
      <c r="J68" s="2"/>
      <c r="K68" s="2"/>
      <c r="N68" s="2"/>
    </row>
    <row r="69" spans="1:14" s="1" customFormat="1" ht="24" thickTop="1" x14ac:dyDescent="0.35">
      <c r="A69" s="8"/>
      <c r="B69" s="8"/>
      <c r="C69" s="8"/>
      <c r="D69" s="8"/>
      <c r="E69" s="39"/>
      <c r="F69" s="15"/>
      <c r="G69" s="18"/>
      <c r="H69" s="2"/>
      <c r="J69" s="2"/>
      <c r="K69" s="2"/>
      <c r="N69" s="2"/>
    </row>
    <row r="70" spans="1:14" s="1" customFormat="1" ht="24" thickBot="1" x14ac:dyDescent="0.4">
      <c r="A70" s="8"/>
      <c r="B70" s="12" t="s">
        <v>37</v>
      </c>
      <c r="C70" s="12"/>
      <c r="D70" s="8"/>
      <c r="E70" s="40">
        <f>+E60+E68</f>
        <v>1028522735.0200001</v>
      </c>
      <c r="F70" s="21" t="e">
        <f>+F60+F68</f>
        <v>#REF!</v>
      </c>
      <c r="G70" s="41"/>
      <c r="H70" s="2"/>
      <c r="J70" s="2"/>
      <c r="K70" s="2"/>
      <c r="N70" s="2"/>
    </row>
    <row r="71" spans="1:14" s="1" customFormat="1" ht="24" thickTop="1" x14ac:dyDescent="0.35">
      <c r="A71" s="8"/>
      <c r="B71" s="8"/>
      <c r="C71" s="8"/>
      <c r="D71" s="8"/>
      <c r="E71" s="42"/>
      <c r="F71" s="31"/>
      <c r="G71" s="43"/>
      <c r="H71" s="2"/>
      <c r="J71" s="2"/>
      <c r="K71" s="2"/>
      <c r="N71" s="2"/>
    </row>
    <row r="72" spans="1:14" s="1" customFormat="1" ht="23.25" hidden="1" x14ac:dyDescent="0.35">
      <c r="A72" s="8"/>
      <c r="B72" s="8"/>
      <c r="C72" s="8"/>
      <c r="D72" s="8"/>
      <c r="E72" s="44">
        <f>+E29-E70</f>
        <v>0</v>
      </c>
      <c r="F72" s="31"/>
      <c r="G72" s="8"/>
      <c r="H72" s="2"/>
      <c r="J72" s="2"/>
      <c r="K72" s="2"/>
      <c r="N72" s="2"/>
    </row>
    <row r="73" spans="1:14" s="1" customFormat="1" ht="23.25" hidden="1" x14ac:dyDescent="0.35">
      <c r="A73" s="8"/>
      <c r="B73" s="8"/>
      <c r="C73" s="8"/>
      <c r="D73" s="8"/>
      <c r="E73" s="44"/>
      <c r="F73" s="31"/>
      <c r="G73" s="8"/>
      <c r="H73" s="2"/>
      <c r="J73" s="2"/>
      <c r="K73" s="2"/>
      <c r="N73" s="2"/>
    </row>
    <row r="74" spans="1:14" s="1" customFormat="1" ht="23.25" x14ac:dyDescent="0.35">
      <c r="A74" s="8"/>
      <c r="B74" s="8"/>
      <c r="C74" s="8"/>
      <c r="D74" s="8"/>
      <c r="E74" s="49"/>
      <c r="F74" s="31"/>
      <c r="G74" s="8"/>
      <c r="H74" s="2"/>
      <c r="J74" s="2"/>
      <c r="K74" s="2"/>
      <c r="N74" s="2"/>
    </row>
    <row r="75" spans="1:14" s="1" customFormat="1" ht="23.25" x14ac:dyDescent="0.35">
      <c r="A75" s="8"/>
      <c r="B75" s="8"/>
      <c r="C75" s="8"/>
      <c r="D75" s="8"/>
      <c r="E75" s="31"/>
      <c r="F75" s="31"/>
      <c r="G75" s="8"/>
      <c r="H75" s="2"/>
      <c r="J75" s="2"/>
      <c r="K75" s="2"/>
      <c r="M75" s="4"/>
      <c r="N75" s="2"/>
    </row>
    <row r="76" spans="1:14" s="1" customFormat="1" ht="23.25" x14ac:dyDescent="0.35">
      <c r="A76" s="8"/>
      <c r="B76" s="45" t="s">
        <v>60</v>
      </c>
      <c r="C76" s="23"/>
      <c r="D76" s="23"/>
      <c r="E76" s="45" t="s">
        <v>59</v>
      </c>
      <c r="F76" s="46"/>
      <c r="G76" s="23"/>
      <c r="H76" s="2"/>
      <c r="J76" s="2"/>
      <c r="K76" s="2"/>
    </row>
    <row r="77" spans="1:14" s="1" customFormat="1" ht="23.25" x14ac:dyDescent="0.35">
      <c r="A77" s="37"/>
      <c r="B77" s="71" t="s">
        <v>63</v>
      </c>
      <c r="C77" s="71"/>
      <c r="D77" s="9"/>
      <c r="E77" s="9" t="s">
        <v>65</v>
      </c>
      <c r="F77" s="47"/>
      <c r="G77" s="23"/>
      <c r="H77" s="2"/>
      <c r="J77" s="2"/>
      <c r="K77" s="2"/>
    </row>
    <row r="78" spans="1:14" s="1" customFormat="1" ht="23.25" x14ac:dyDescent="0.35">
      <c r="A78" s="8"/>
      <c r="B78" s="71" t="s">
        <v>64</v>
      </c>
      <c r="C78" s="71"/>
      <c r="D78" s="23"/>
      <c r="E78" s="48" t="s">
        <v>66</v>
      </c>
      <c r="F78" s="47"/>
      <c r="G78" s="23"/>
      <c r="H78" s="2"/>
      <c r="J78" s="2"/>
      <c r="K78" s="2"/>
    </row>
    <row r="79" spans="1:14" s="1" customFormat="1" ht="23.25" x14ac:dyDescent="0.35">
      <c r="A79" s="8"/>
      <c r="B79" s="68"/>
      <c r="C79" s="68"/>
      <c r="D79" s="23"/>
      <c r="E79" s="48"/>
      <c r="F79" s="47"/>
      <c r="G79" s="23"/>
      <c r="H79" s="2"/>
      <c r="J79" s="2"/>
      <c r="K79" s="2"/>
    </row>
    <row r="80" spans="1:14" s="1" customFormat="1" ht="23.25" x14ac:dyDescent="0.35">
      <c r="A80" s="69" t="s">
        <v>81</v>
      </c>
      <c r="B80" s="70"/>
      <c r="C80" s="70"/>
      <c r="D80" s="70"/>
      <c r="E80" s="46"/>
      <c r="F80" s="46"/>
      <c r="G80" s="23"/>
      <c r="H80" s="2"/>
      <c r="J80" s="54"/>
      <c r="K80" s="2"/>
    </row>
    <row r="81" spans="1:27" s="1" customFormat="1" ht="20.25" x14ac:dyDescent="0.3">
      <c r="A81" s="6"/>
      <c r="B81" s="6"/>
      <c r="C81" s="6"/>
      <c r="D81" s="6"/>
      <c r="E81" s="6"/>
      <c r="F81" s="6"/>
      <c r="G81" s="6"/>
      <c r="H81" s="2"/>
      <c r="J81" s="55"/>
      <c r="K81" s="2"/>
    </row>
    <row r="82" spans="1:27" s="2" customFormat="1" ht="20.25" x14ac:dyDescent="0.3">
      <c r="A82" s="6"/>
      <c r="B82" s="6"/>
      <c r="C82" s="6"/>
      <c r="D82" s="6"/>
      <c r="E82" s="7"/>
      <c r="F82" s="6"/>
      <c r="G82" s="6"/>
      <c r="I82" s="1"/>
      <c r="J82" s="56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</sheetData>
  <mergeCells count="6">
    <mergeCell ref="B78:C78"/>
    <mergeCell ref="A4:G4"/>
    <mergeCell ref="A5:G5"/>
    <mergeCell ref="A6:G6"/>
    <mergeCell ref="A7:G7"/>
    <mergeCell ref="B77:C77"/>
  </mergeCells>
  <printOptions verticalCentered="1"/>
  <pageMargins left="0.92" right="0.98425196850393704" top="0.15748031496062992" bottom="0.31496062992125984" header="0.15748031496062992" footer="0.51181102362204722"/>
  <pageSetup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H77"/>
  <sheetViews>
    <sheetView topLeftCell="A48" zoomScaleNormal="100" workbookViewId="0">
      <selection activeCell="B79" sqref="B79"/>
    </sheetView>
  </sheetViews>
  <sheetFormatPr baseColWidth="10" defaultRowHeight="15.75" x14ac:dyDescent="0.25"/>
  <cols>
    <col min="1" max="1" width="3" style="1" customWidth="1"/>
    <col min="2" max="2" width="36.5703125" style="1" customWidth="1"/>
    <col min="3" max="3" width="12" style="1" hidden="1" customWidth="1"/>
    <col min="4" max="4" width="40.5703125" style="1" customWidth="1"/>
    <col min="5" max="5" width="25.5703125" style="1" bestFit="1" customWidth="1"/>
    <col min="6" max="6" width="2.28515625" style="1" customWidth="1"/>
    <col min="7" max="7" width="25.5703125" style="1" customWidth="1"/>
    <col min="8" max="8" width="2.140625" style="1" customWidth="1"/>
    <col min="9" max="9" width="23.5703125" style="1" hidden="1" customWidth="1"/>
    <col min="10" max="10" width="2.140625" style="1" hidden="1" customWidth="1"/>
    <col min="11" max="11" width="14.7109375" style="1" hidden="1" customWidth="1"/>
    <col min="12" max="12" width="2.140625" style="1" customWidth="1"/>
    <col min="13" max="13" width="25.5703125" style="2" customWidth="1"/>
    <col min="14" max="14" width="2.140625" style="1" customWidth="1"/>
    <col min="15" max="15" width="25.5703125" style="2" customWidth="1"/>
    <col min="16" max="16" width="2.140625" style="2" customWidth="1"/>
    <col min="17" max="17" width="25.5703125" style="1" customWidth="1"/>
    <col min="18" max="18" width="2.140625" style="1" customWidth="1"/>
    <col min="19" max="19" width="25.5703125" style="1" hidden="1" customWidth="1"/>
    <col min="20" max="20" width="2" style="1" hidden="1" customWidth="1"/>
    <col min="21" max="21" width="25.5703125" style="1" hidden="1" customWidth="1"/>
    <col min="22" max="22" width="2.140625" style="1" hidden="1" customWidth="1"/>
    <col min="23" max="23" width="25.5703125" style="1" hidden="1" customWidth="1"/>
    <col min="24" max="24" width="2.140625" style="1" hidden="1" customWidth="1"/>
    <col min="25" max="25" width="25.5703125" style="1" hidden="1" customWidth="1"/>
    <col min="26" max="26" width="2.140625" style="1" hidden="1" customWidth="1"/>
    <col min="27" max="27" width="25.5703125" style="1" hidden="1" customWidth="1"/>
    <col min="28" max="28" width="2.140625" style="1" hidden="1" customWidth="1"/>
    <col min="29" max="29" width="25.5703125" style="1" hidden="1" customWidth="1"/>
    <col min="30" max="30" width="2.140625" style="1" hidden="1" customWidth="1"/>
    <col min="31" max="31" width="25.5703125" style="1" hidden="1" customWidth="1"/>
    <col min="32" max="32" width="1.85546875" style="1" hidden="1" customWidth="1"/>
    <col min="33" max="33" width="25.5703125" style="3" hidden="1" customWidth="1"/>
    <col min="34" max="34" width="21.85546875" style="3" customWidth="1"/>
    <col min="35" max="16384" width="11.42578125" style="3"/>
  </cols>
  <sheetData>
    <row r="3" spans="1:34" ht="25.5" x14ac:dyDescent="0.35">
      <c r="B3" s="74" t="s">
        <v>0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</row>
    <row r="4" spans="1:34" ht="25.5" x14ac:dyDescent="0.35">
      <c r="B4" s="74" t="s">
        <v>73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</row>
    <row r="5" spans="1:34" ht="20.25" x14ac:dyDescent="0.3">
      <c r="B5" s="75" t="s">
        <v>70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</row>
    <row r="6" spans="1:34" x14ac:dyDescent="0.25">
      <c r="B6" s="76" t="s">
        <v>71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</row>
    <row r="8" spans="1:34" ht="23.25" x14ac:dyDescent="0.35">
      <c r="A8" s="8"/>
      <c r="B8" s="8"/>
      <c r="C8" s="8"/>
      <c r="D8" s="9"/>
      <c r="E8" s="9"/>
      <c r="F8" s="9"/>
      <c r="G8" s="8"/>
      <c r="H8" s="8"/>
      <c r="I8" s="8"/>
      <c r="J8" s="8"/>
      <c r="K8" s="8"/>
      <c r="L8" s="8"/>
    </row>
    <row r="9" spans="1:34" ht="23.25" x14ac:dyDescent="0.35">
      <c r="A9" s="8"/>
      <c r="B9" s="8"/>
      <c r="C9" s="8"/>
      <c r="D9" s="9"/>
      <c r="E9" s="58">
        <v>44531</v>
      </c>
      <c r="F9" s="11"/>
      <c r="G9" s="58">
        <v>44562</v>
      </c>
      <c r="H9" s="59"/>
      <c r="I9" s="58" t="s">
        <v>68</v>
      </c>
      <c r="J9" s="59"/>
      <c r="K9" s="58" t="s">
        <v>69</v>
      </c>
      <c r="L9" s="8"/>
      <c r="M9" s="58">
        <v>44593</v>
      </c>
      <c r="O9" s="58">
        <v>44621</v>
      </c>
      <c r="Q9" s="58">
        <v>44652</v>
      </c>
      <c r="S9" s="58">
        <v>44682</v>
      </c>
      <c r="U9" s="58">
        <v>44713</v>
      </c>
      <c r="W9" s="58">
        <v>44743</v>
      </c>
      <c r="Y9" s="58">
        <v>44774</v>
      </c>
      <c r="AA9" s="58">
        <v>44805</v>
      </c>
      <c r="AC9" s="58">
        <v>44835</v>
      </c>
      <c r="AE9" s="58">
        <v>44866</v>
      </c>
      <c r="AG9" s="58">
        <v>44896</v>
      </c>
    </row>
    <row r="10" spans="1:34" ht="23.25" x14ac:dyDescent="0.35">
      <c r="A10" s="8"/>
      <c r="B10" s="12" t="s">
        <v>3</v>
      </c>
      <c r="C10" s="12"/>
      <c r="D10" s="8"/>
      <c r="E10" s="8"/>
      <c r="F10" s="8"/>
      <c r="G10" s="8"/>
      <c r="H10" s="8"/>
      <c r="I10" s="8"/>
      <c r="J10" s="8"/>
      <c r="K10" s="8"/>
      <c r="L10" s="8"/>
      <c r="M10" s="8"/>
      <c r="O10" s="8"/>
      <c r="Q10" s="8"/>
      <c r="S10" s="8"/>
      <c r="U10" s="8"/>
      <c r="W10" s="8"/>
      <c r="Y10" s="8"/>
      <c r="AA10" s="8"/>
      <c r="AC10" s="8"/>
    </row>
    <row r="11" spans="1:34" ht="12" customHeight="1" x14ac:dyDescent="0.35">
      <c r="A11" s="8"/>
      <c r="B11" s="12"/>
      <c r="C11" s="12"/>
      <c r="D11" s="8"/>
      <c r="E11" s="8"/>
      <c r="F11" s="8"/>
      <c r="G11" s="8"/>
      <c r="H11" s="8"/>
      <c r="I11" s="8"/>
      <c r="J11" s="8"/>
      <c r="K11" s="8"/>
      <c r="L11" s="8"/>
      <c r="M11" s="8"/>
      <c r="O11" s="8"/>
      <c r="Q11" s="8"/>
      <c r="S11" s="8"/>
      <c r="U11" s="8"/>
      <c r="W11" s="8"/>
      <c r="Y11" s="8"/>
      <c r="AA11" s="8"/>
      <c r="AC11" s="8"/>
    </row>
    <row r="12" spans="1:34" ht="23.25" x14ac:dyDescent="0.35">
      <c r="A12" s="8"/>
      <c r="B12" s="12" t="s">
        <v>4</v>
      </c>
      <c r="C12" s="12"/>
      <c r="D12" s="8"/>
      <c r="E12" s="13"/>
      <c r="F12" s="13"/>
      <c r="G12" s="13"/>
      <c r="H12" s="13"/>
      <c r="I12" s="13"/>
      <c r="J12" s="13"/>
      <c r="K12" s="13"/>
      <c r="L12" s="8"/>
      <c r="M12" s="13"/>
      <c r="O12" s="13"/>
      <c r="Q12" s="13"/>
      <c r="S12" s="13"/>
      <c r="U12" s="13"/>
      <c r="W12" s="13"/>
      <c r="Y12" s="13"/>
      <c r="AA12" s="13"/>
      <c r="AC12" s="13"/>
    </row>
    <row r="13" spans="1:34" ht="23.25" x14ac:dyDescent="0.35">
      <c r="A13" s="8"/>
      <c r="B13" s="8" t="s">
        <v>29</v>
      </c>
      <c r="C13" s="12" t="s">
        <v>6</v>
      </c>
      <c r="D13" s="8"/>
      <c r="E13" s="15">
        <v>56963149.200000003</v>
      </c>
      <c r="F13" s="15"/>
      <c r="G13" s="15">
        <v>62460187.479999997</v>
      </c>
      <c r="H13" s="15"/>
      <c r="I13" s="15">
        <v>5497038.2799999937</v>
      </c>
      <c r="J13" s="15"/>
      <c r="K13" s="60">
        <v>8.8008674033522027E-2</v>
      </c>
      <c r="L13" s="16"/>
      <c r="M13" s="15">
        <v>65591758.039999999</v>
      </c>
      <c r="O13" s="15">
        <v>68436478.650000006</v>
      </c>
      <c r="Q13" s="15">
        <v>69462939.879999995</v>
      </c>
      <c r="S13" s="15"/>
      <c r="U13" s="15"/>
      <c r="W13" s="15"/>
      <c r="Y13" s="15"/>
      <c r="AA13" s="15"/>
      <c r="AC13" s="15"/>
      <c r="AE13" s="15"/>
      <c r="AG13" s="15"/>
    </row>
    <row r="14" spans="1:34" ht="18.75" hidden="1" customHeight="1" x14ac:dyDescent="0.35">
      <c r="A14" s="8"/>
      <c r="B14" s="8" t="s">
        <v>56</v>
      </c>
      <c r="C14" s="12" t="s">
        <v>7</v>
      </c>
      <c r="D14" s="8"/>
      <c r="E14" s="17">
        <v>0</v>
      </c>
      <c r="F14" s="17"/>
      <c r="G14" s="17"/>
      <c r="H14" s="17"/>
      <c r="I14" s="17"/>
      <c r="J14" s="17"/>
      <c r="K14" s="60" t="e">
        <v>#DIV/0!</v>
      </c>
      <c r="L14" s="18"/>
      <c r="M14" s="15">
        <v>0</v>
      </c>
      <c r="O14" s="15">
        <v>0</v>
      </c>
      <c r="Q14" s="17"/>
      <c r="S14" s="17"/>
      <c r="U14" s="17"/>
      <c r="W14" s="17"/>
      <c r="Y14" s="17"/>
      <c r="AA14" s="17"/>
      <c r="AC14" s="15"/>
      <c r="AE14" s="17"/>
      <c r="AG14" s="15"/>
    </row>
    <row r="15" spans="1:34" ht="23.25" x14ac:dyDescent="0.35">
      <c r="A15" s="8"/>
      <c r="B15" s="8" t="s">
        <v>30</v>
      </c>
      <c r="C15" s="12" t="s">
        <v>8</v>
      </c>
      <c r="D15" s="8"/>
      <c r="E15" s="15">
        <v>9569369.9800000004</v>
      </c>
      <c r="F15" s="15"/>
      <c r="G15" s="15">
        <v>15250944.880000001</v>
      </c>
      <c r="H15" s="15"/>
      <c r="I15" s="15">
        <v>5681574.9000000004</v>
      </c>
      <c r="J15" s="15"/>
      <c r="K15" s="60">
        <v>0.37253920623965958</v>
      </c>
      <c r="L15" s="16"/>
      <c r="M15" s="15">
        <v>12908197.75</v>
      </c>
      <c r="O15" s="15">
        <v>12638561.199999999</v>
      </c>
      <c r="Q15" s="15">
        <v>8726373.6600000001</v>
      </c>
      <c r="S15" s="15"/>
      <c r="U15" s="15"/>
      <c r="W15" s="15"/>
      <c r="Y15" s="15"/>
      <c r="AA15" s="15"/>
      <c r="AC15" s="15"/>
      <c r="AE15" s="15"/>
      <c r="AG15" s="15"/>
      <c r="AH15" s="66"/>
    </row>
    <row r="16" spans="1:34" ht="23.25" x14ac:dyDescent="0.35">
      <c r="A16" s="8"/>
      <c r="B16" s="8" t="s">
        <v>5</v>
      </c>
      <c r="C16" s="8"/>
      <c r="D16" s="8"/>
      <c r="E16" s="15">
        <v>1452915.45</v>
      </c>
      <c r="F16" s="15"/>
      <c r="G16" s="15">
        <v>1259680.74</v>
      </c>
      <c r="H16" s="15"/>
      <c r="I16" s="15">
        <v>-193234.70999999996</v>
      </c>
      <c r="J16" s="15"/>
      <c r="K16" s="60">
        <v>-0.15339974952701108</v>
      </c>
      <c r="L16" s="19"/>
      <c r="M16" s="15">
        <v>1066446.03</v>
      </c>
      <c r="O16" s="15">
        <v>1053171.03</v>
      </c>
      <c r="Q16" s="15">
        <v>979448.56</v>
      </c>
      <c r="S16" s="15"/>
      <c r="U16" s="15"/>
      <c r="W16" s="15"/>
      <c r="Y16" s="15"/>
      <c r="AA16" s="15"/>
      <c r="AC16" s="15"/>
      <c r="AE16" s="15"/>
      <c r="AG16" s="15"/>
      <c r="AH16" s="67"/>
    </row>
    <row r="17" spans="1:34" ht="24" thickBot="1" x14ac:dyDescent="0.4">
      <c r="A17" s="8"/>
      <c r="B17" s="12" t="s">
        <v>9</v>
      </c>
      <c r="C17" s="8"/>
      <c r="D17" s="8"/>
      <c r="E17" s="20">
        <f>+E13+E15+E16</f>
        <v>67985434.63000001</v>
      </c>
      <c r="F17" s="21"/>
      <c r="G17" s="20">
        <f>+G13+G15+G16</f>
        <v>78970813.099999994</v>
      </c>
      <c r="H17" s="21"/>
      <c r="I17" s="20">
        <f>+I13+I15+I16</f>
        <v>10985378.469999995</v>
      </c>
      <c r="J17" s="21"/>
      <c r="K17" s="61">
        <f>+I17/G17</f>
        <v>0.13910681730083385</v>
      </c>
      <c r="L17" s="22"/>
      <c r="M17" s="20">
        <f>+M13+M15+M16</f>
        <v>79566401.819999993</v>
      </c>
      <c r="O17" s="20">
        <f>+O13+O15+O16</f>
        <v>82128210.88000001</v>
      </c>
      <c r="Q17" s="20">
        <f>+Q13+Q15+Q16</f>
        <v>79168762.099999994</v>
      </c>
      <c r="S17" s="20">
        <f>+S13+S15+S16</f>
        <v>0</v>
      </c>
      <c r="U17" s="20">
        <f>+U13+U15+U16</f>
        <v>0</v>
      </c>
      <c r="W17" s="20">
        <f>+W13+W15+W16</f>
        <v>0</v>
      </c>
      <c r="Y17" s="20">
        <f>+Y13+Y15+Y16</f>
        <v>0</v>
      </c>
      <c r="AA17" s="20">
        <f>+AA13+AA15+AA16</f>
        <v>0</v>
      </c>
      <c r="AC17" s="20">
        <f>+AC13+AC15+AC16</f>
        <v>0</v>
      </c>
      <c r="AE17" s="20">
        <f>+AE13+AE15+AE16</f>
        <v>0</v>
      </c>
      <c r="AG17" s="20">
        <f>+AG13+AG15+AG16</f>
        <v>0</v>
      </c>
    </row>
    <row r="18" spans="1:34" ht="24" thickTop="1" x14ac:dyDescent="0.35">
      <c r="A18" s="8"/>
      <c r="B18" s="8"/>
      <c r="C18" s="8"/>
      <c r="D18" s="8"/>
      <c r="E18" s="15"/>
      <c r="F18" s="15"/>
      <c r="G18" s="15"/>
      <c r="H18" s="15"/>
      <c r="I18" s="15"/>
      <c r="J18" s="15"/>
      <c r="K18" s="15"/>
      <c r="L18" s="23"/>
      <c r="M18" s="15"/>
      <c r="O18" s="15"/>
      <c r="Q18" s="15"/>
      <c r="S18" s="15"/>
      <c r="U18" s="15"/>
      <c r="W18" s="15"/>
      <c r="Y18" s="15"/>
      <c r="AA18" s="15"/>
      <c r="AC18" s="15"/>
      <c r="AE18" s="15"/>
      <c r="AG18" s="15"/>
    </row>
    <row r="19" spans="1:34" ht="23.25" x14ac:dyDescent="0.35">
      <c r="A19" s="8"/>
      <c r="B19" s="12" t="s">
        <v>10</v>
      </c>
      <c r="C19" s="12"/>
      <c r="D19" s="8"/>
      <c r="E19" s="15"/>
      <c r="F19" s="15"/>
      <c r="G19" s="15"/>
      <c r="H19" s="15"/>
      <c r="I19" s="15"/>
      <c r="J19" s="15"/>
      <c r="K19" s="15"/>
      <c r="L19" s="23"/>
      <c r="M19" s="15"/>
      <c r="O19" s="15"/>
      <c r="P19" s="52"/>
      <c r="Q19" s="15"/>
      <c r="S19" s="15"/>
      <c r="U19" s="15"/>
      <c r="W19" s="15"/>
      <c r="Y19" s="15"/>
      <c r="AA19" s="15"/>
      <c r="AC19" s="15"/>
      <c r="AE19" s="15"/>
      <c r="AG19" s="15"/>
    </row>
    <row r="20" spans="1:34" ht="23.25" x14ac:dyDescent="0.35">
      <c r="A20" s="8"/>
      <c r="B20" s="8" t="s">
        <v>49</v>
      </c>
      <c r="C20" s="12" t="s">
        <v>11</v>
      </c>
      <c r="D20" s="8"/>
      <c r="E20" s="15">
        <v>929563727.74000001</v>
      </c>
      <c r="F20" s="15"/>
      <c r="G20" s="15">
        <v>928251923.38999999</v>
      </c>
      <c r="H20" s="15"/>
      <c r="I20" s="15">
        <v>-1311804.3500000238</v>
      </c>
      <c r="J20" s="15"/>
      <c r="K20" s="60">
        <v>-1.4131986338463815E-3</v>
      </c>
      <c r="L20" s="24"/>
      <c r="M20" s="15">
        <v>926008087.45000005</v>
      </c>
      <c r="O20" s="15">
        <v>925771048.58000004</v>
      </c>
      <c r="P20" s="24"/>
      <c r="Q20" s="15">
        <v>924604240.50999999</v>
      </c>
      <c r="S20" s="15"/>
      <c r="U20" s="15"/>
      <c r="W20" s="15"/>
      <c r="Y20" s="15"/>
      <c r="AA20" s="15"/>
      <c r="AC20" s="15"/>
      <c r="AE20" s="15"/>
      <c r="AG20" s="15"/>
      <c r="AH20" s="66"/>
    </row>
    <row r="21" spans="1:34" ht="23.25" x14ac:dyDescent="0.35">
      <c r="A21" s="8"/>
      <c r="B21" s="8" t="s">
        <v>31</v>
      </c>
      <c r="C21" s="12" t="s">
        <v>12</v>
      </c>
      <c r="D21" s="8"/>
      <c r="E21" s="15">
        <v>130506127.55</v>
      </c>
      <c r="F21" s="15"/>
      <c r="G21" s="15">
        <v>131652920.61</v>
      </c>
      <c r="H21" s="15"/>
      <c r="I21" s="15">
        <v>1146793.0600000024</v>
      </c>
      <c r="J21" s="15"/>
      <c r="K21" s="60">
        <v>8.7107301128334785E-3</v>
      </c>
      <c r="L21" s="25"/>
      <c r="M21" s="15">
        <v>132293208.61</v>
      </c>
      <c r="O21" s="15">
        <v>135202734.22999999</v>
      </c>
      <c r="P21" s="53"/>
      <c r="Q21" s="15">
        <v>135202734.22999999</v>
      </c>
      <c r="S21" s="15"/>
      <c r="U21" s="15"/>
      <c r="W21" s="15"/>
      <c r="Y21" s="15"/>
      <c r="AA21" s="15"/>
      <c r="AC21" s="15"/>
      <c r="AE21" s="15"/>
      <c r="AG21" s="15"/>
      <c r="AH21" s="67"/>
    </row>
    <row r="22" spans="1:34" ht="23.25" x14ac:dyDescent="0.35">
      <c r="A22" s="8"/>
      <c r="B22" s="8" t="s">
        <v>32</v>
      </c>
      <c r="C22" s="12" t="s">
        <v>13</v>
      </c>
      <c r="D22" s="8"/>
      <c r="E22" s="15">
        <v>-108081511.04000001</v>
      </c>
      <c r="F22" s="15"/>
      <c r="G22" s="15">
        <v>-108081511.04000001</v>
      </c>
      <c r="H22" s="15"/>
      <c r="I22" s="15">
        <v>0</v>
      </c>
      <c r="J22" s="15"/>
      <c r="K22" s="60">
        <v>0</v>
      </c>
      <c r="L22" s="25"/>
      <c r="M22" s="15">
        <v>-108775537.98999999</v>
      </c>
      <c r="O22" s="15">
        <v>-109458390.67</v>
      </c>
      <c r="P22" s="53"/>
      <c r="Q22" s="15">
        <v>-110453001.81999999</v>
      </c>
      <c r="S22" s="15"/>
      <c r="U22" s="15"/>
      <c r="W22" s="15"/>
      <c r="Y22" s="15"/>
      <c r="AA22" s="15"/>
      <c r="AC22" s="15"/>
      <c r="AE22" s="15"/>
      <c r="AG22" s="15"/>
      <c r="AH22" s="66"/>
    </row>
    <row r="23" spans="1:34" ht="18.75" hidden="1" customHeight="1" x14ac:dyDescent="0.35">
      <c r="A23" s="8"/>
      <c r="B23" s="8" t="s">
        <v>48</v>
      </c>
      <c r="C23" s="12" t="s">
        <v>14</v>
      </c>
      <c r="D23" s="8"/>
      <c r="E23" s="15">
        <v>0</v>
      </c>
      <c r="F23" s="15"/>
      <c r="G23" s="15">
        <v>0</v>
      </c>
      <c r="H23" s="15"/>
      <c r="I23" s="15">
        <v>0</v>
      </c>
      <c r="J23" s="15"/>
      <c r="K23" s="60" t="e">
        <v>#DIV/0!</v>
      </c>
      <c r="L23" s="19"/>
      <c r="M23" s="15">
        <v>0</v>
      </c>
      <c r="O23" s="15">
        <v>0</v>
      </c>
      <c r="Q23" s="15">
        <v>0</v>
      </c>
      <c r="S23" s="15"/>
      <c r="U23" s="15"/>
      <c r="W23" s="15"/>
      <c r="Y23" s="15"/>
      <c r="AA23" s="15"/>
      <c r="AC23" s="15"/>
      <c r="AE23" s="15"/>
      <c r="AG23" s="15"/>
    </row>
    <row r="24" spans="1:34" ht="18.75" hidden="1" customHeight="1" x14ac:dyDescent="0.35">
      <c r="A24" s="8"/>
      <c r="B24" s="8" t="s">
        <v>47</v>
      </c>
      <c r="C24" s="12" t="s">
        <v>15</v>
      </c>
      <c r="D24" s="8"/>
      <c r="E24" s="15">
        <v>0</v>
      </c>
      <c r="F24" s="15"/>
      <c r="G24" s="15">
        <v>0</v>
      </c>
      <c r="H24" s="15"/>
      <c r="I24" s="15">
        <v>0</v>
      </c>
      <c r="J24" s="15"/>
      <c r="K24" s="60" t="e">
        <v>#DIV/0!</v>
      </c>
      <c r="L24" s="19"/>
      <c r="M24" s="15">
        <v>0</v>
      </c>
      <c r="O24" s="15">
        <v>0</v>
      </c>
      <c r="Q24" s="15">
        <v>0</v>
      </c>
      <c r="S24" s="15"/>
      <c r="U24" s="15"/>
      <c r="W24" s="15"/>
      <c r="Y24" s="15"/>
      <c r="AA24" s="15"/>
      <c r="AC24" s="15"/>
      <c r="AE24" s="15"/>
      <c r="AG24" s="15"/>
    </row>
    <row r="25" spans="1:34" ht="23.25" x14ac:dyDescent="0.35">
      <c r="A25" s="8"/>
      <c r="B25" s="8" t="s">
        <v>46</v>
      </c>
      <c r="C25" s="12" t="s">
        <v>21</v>
      </c>
      <c r="D25" s="8"/>
      <c r="E25" s="26">
        <v>0</v>
      </c>
      <c r="F25" s="15"/>
      <c r="G25" s="15">
        <v>0</v>
      </c>
      <c r="H25" s="15"/>
      <c r="I25" s="15">
        <v>0</v>
      </c>
      <c r="J25" s="15"/>
      <c r="K25" s="60">
        <v>0</v>
      </c>
      <c r="L25" s="15"/>
      <c r="M25" s="15">
        <v>0</v>
      </c>
      <c r="N25" s="2"/>
      <c r="O25" s="15">
        <v>0</v>
      </c>
      <c r="Q25" s="15">
        <v>0</v>
      </c>
      <c r="S25" s="26"/>
      <c r="U25" s="26"/>
      <c r="W25" s="26"/>
      <c r="Y25" s="26"/>
      <c r="AA25" s="15"/>
      <c r="AC25" s="15"/>
      <c r="AE25" s="15"/>
      <c r="AG25" s="15"/>
    </row>
    <row r="26" spans="1:34" ht="18.75" hidden="1" customHeight="1" x14ac:dyDescent="0.35">
      <c r="A26" s="8"/>
      <c r="B26" s="8" t="s">
        <v>45</v>
      </c>
      <c r="C26" s="8"/>
      <c r="D26" s="8"/>
      <c r="E26" s="15"/>
      <c r="F26" s="15"/>
      <c r="G26" s="15"/>
      <c r="H26" s="15"/>
      <c r="I26" s="15"/>
      <c r="J26" s="15"/>
      <c r="K26" s="15"/>
      <c r="L26" s="19"/>
      <c r="M26" s="15"/>
      <c r="O26" s="15"/>
      <c r="Q26" s="15"/>
      <c r="S26" s="15"/>
      <c r="U26" s="15"/>
      <c r="W26" s="15"/>
      <c r="Y26" s="15"/>
      <c r="AA26" s="15"/>
      <c r="AC26" s="15"/>
      <c r="AE26" s="15"/>
      <c r="AG26" s="15"/>
    </row>
    <row r="27" spans="1:34" ht="24" thickBot="1" x14ac:dyDescent="0.4">
      <c r="A27" s="8"/>
      <c r="B27" s="12" t="s">
        <v>16</v>
      </c>
      <c r="C27" s="8"/>
      <c r="D27" s="8"/>
      <c r="E27" s="20">
        <f>+E20+E21+E22+E25</f>
        <v>951988344.25</v>
      </c>
      <c r="F27" s="21"/>
      <c r="G27" s="20">
        <f>+G20+G21+G22+G25</f>
        <v>951823332.96000004</v>
      </c>
      <c r="H27" s="21"/>
      <c r="I27" s="20">
        <f>+I20+I21+I22+I25</f>
        <v>-165011.29000002146</v>
      </c>
      <c r="J27" s="21"/>
      <c r="K27" s="61">
        <f>+I27/G27</f>
        <v>-1.733633588145669E-4</v>
      </c>
      <c r="L27" s="27"/>
      <c r="M27" s="20">
        <f>+M20+M21+M22+M25</f>
        <v>949525758.07000005</v>
      </c>
      <c r="O27" s="20">
        <f>+O20+O21+O22+O25</f>
        <v>951515392.1400001</v>
      </c>
      <c r="Q27" s="20">
        <f>+Q20+Q21+Q22+Q25</f>
        <v>949353972.92000008</v>
      </c>
      <c r="S27" s="20">
        <f>+S20+S21+S22+S25</f>
        <v>0</v>
      </c>
      <c r="U27" s="20">
        <f>+U20+U21+U22+U25</f>
        <v>0</v>
      </c>
      <c r="W27" s="20">
        <f>+W20+W21+W22+W25</f>
        <v>0</v>
      </c>
      <c r="Y27" s="20">
        <f>+Y20+Y21+Y22+Y25</f>
        <v>0</v>
      </c>
      <c r="AA27" s="20">
        <f>+AA20+AA21+AA22+AA25</f>
        <v>0</v>
      </c>
      <c r="AC27" s="20">
        <f>+AC20+AC21+AC22+AC25</f>
        <v>0</v>
      </c>
      <c r="AE27" s="20">
        <f>+AE20+AE21+AE22+AE25</f>
        <v>0</v>
      </c>
      <c r="AG27" s="20">
        <f>+AG20+AG21+AG22+AG25</f>
        <v>0</v>
      </c>
    </row>
    <row r="28" spans="1:34" ht="11.25" customHeight="1" thickTop="1" x14ac:dyDescent="0.35">
      <c r="A28" s="8"/>
      <c r="B28" s="12"/>
      <c r="C28" s="8"/>
      <c r="D28" s="8"/>
      <c r="E28" s="21"/>
      <c r="F28" s="21"/>
      <c r="G28" s="21"/>
      <c r="H28" s="21"/>
      <c r="I28" s="21"/>
      <c r="J28" s="21"/>
      <c r="K28" s="21"/>
      <c r="L28" s="23"/>
      <c r="M28" s="21"/>
      <c r="O28" s="21"/>
      <c r="Q28" s="21"/>
      <c r="S28" s="21"/>
      <c r="U28" s="21"/>
      <c r="W28" s="21"/>
      <c r="Y28" s="21"/>
      <c r="AA28" s="21"/>
      <c r="AC28" s="21"/>
      <c r="AE28" s="21"/>
      <c r="AG28" s="21"/>
    </row>
    <row r="29" spans="1:34" ht="24" thickBot="1" x14ac:dyDescent="0.4">
      <c r="A29" s="8"/>
      <c r="B29" s="12" t="s">
        <v>17</v>
      </c>
      <c r="C29" s="8"/>
      <c r="D29" s="8"/>
      <c r="E29" s="20">
        <f>+E17+E27</f>
        <v>1019973778.88</v>
      </c>
      <c r="F29" s="21"/>
      <c r="G29" s="20">
        <f>+G17+G27</f>
        <v>1030794146.0600001</v>
      </c>
      <c r="H29" s="21"/>
      <c r="I29" s="20">
        <f>+I17+I27</f>
        <v>10820367.179999974</v>
      </c>
      <c r="J29" s="21"/>
      <c r="K29" s="61">
        <f>+I29/G29</f>
        <v>1.0497117413169851E-2</v>
      </c>
      <c r="L29" s="28"/>
      <c r="M29" s="20">
        <f>+M17+M27</f>
        <v>1029092159.8900001</v>
      </c>
      <c r="O29" s="20">
        <f>+O17+O27</f>
        <v>1033643603.0200001</v>
      </c>
      <c r="Q29" s="20">
        <f>+Q17+Q27</f>
        <v>1028522735.0200001</v>
      </c>
      <c r="S29" s="20">
        <f>+S17+S27</f>
        <v>0</v>
      </c>
      <c r="U29" s="20">
        <f>+U17+U27</f>
        <v>0</v>
      </c>
      <c r="W29" s="20">
        <f>+W17+W27</f>
        <v>0</v>
      </c>
      <c r="Y29" s="20">
        <f>+Y17+Y27</f>
        <v>0</v>
      </c>
      <c r="AA29" s="20">
        <f>+AA17+AA27</f>
        <v>0</v>
      </c>
      <c r="AC29" s="20">
        <f>+AC17+AC27</f>
        <v>0</v>
      </c>
      <c r="AE29" s="20">
        <f>+AE17+AE27</f>
        <v>0</v>
      </c>
      <c r="AG29" s="20">
        <f>+AG17+AG27</f>
        <v>0</v>
      </c>
    </row>
    <row r="30" spans="1:34" ht="14.25" customHeight="1" thickTop="1" x14ac:dyDescent="0.35">
      <c r="A30" s="8"/>
      <c r="B30" s="8"/>
      <c r="C30" s="8"/>
      <c r="D30" s="8"/>
      <c r="E30" s="15"/>
      <c r="F30" s="15"/>
      <c r="G30" s="15"/>
      <c r="H30" s="15"/>
      <c r="I30" s="15"/>
      <c r="J30" s="15"/>
      <c r="K30" s="15"/>
      <c r="L30" s="23"/>
      <c r="M30" s="15"/>
      <c r="O30" s="15"/>
      <c r="Q30" s="15"/>
      <c r="S30" s="15"/>
      <c r="U30" s="15"/>
      <c r="W30" s="15"/>
      <c r="Y30" s="15"/>
      <c r="AA30" s="15"/>
      <c r="AC30" s="15"/>
      <c r="AE30" s="15"/>
      <c r="AG30" s="15"/>
    </row>
    <row r="31" spans="1:34" ht="23.25" x14ac:dyDescent="0.35">
      <c r="A31" s="8"/>
      <c r="B31" s="12" t="s">
        <v>18</v>
      </c>
      <c r="C31" s="8"/>
      <c r="D31" s="8"/>
      <c r="E31" s="15"/>
      <c r="F31" s="15"/>
      <c r="G31" s="15"/>
      <c r="H31" s="15"/>
      <c r="I31" s="15"/>
      <c r="J31" s="15"/>
      <c r="K31" s="15"/>
      <c r="L31" s="23"/>
      <c r="M31" s="15"/>
      <c r="O31" s="15"/>
      <c r="Q31" s="15"/>
      <c r="S31" s="15"/>
      <c r="U31" s="15"/>
      <c r="W31" s="15"/>
      <c r="Y31" s="15"/>
      <c r="AA31" s="15"/>
      <c r="AC31" s="15"/>
      <c r="AE31" s="15"/>
      <c r="AG31" s="15"/>
    </row>
    <row r="32" spans="1:34" ht="23.25" customHeight="1" x14ac:dyDescent="0.35">
      <c r="A32" s="8"/>
      <c r="B32" s="12"/>
      <c r="C32" s="8"/>
      <c r="D32" s="8"/>
      <c r="E32" s="15"/>
      <c r="F32" s="15"/>
      <c r="G32" s="15"/>
      <c r="H32" s="15"/>
      <c r="I32" s="15"/>
      <c r="J32" s="15"/>
      <c r="K32" s="15"/>
      <c r="L32" s="23"/>
      <c r="M32" s="15"/>
      <c r="O32" s="15"/>
      <c r="Q32" s="15"/>
      <c r="S32" s="15"/>
      <c r="U32" s="15"/>
      <c r="W32" s="15"/>
      <c r="Y32" s="15"/>
      <c r="AA32" s="15"/>
      <c r="AC32" s="15"/>
      <c r="AE32" s="15"/>
      <c r="AG32" s="15"/>
    </row>
    <row r="33" spans="1:34" ht="23.25" x14ac:dyDescent="0.35">
      <c r="A33" s="8"/>
      <c r="B33" s="12" t="s">
        <v>19</v>
      </c>
      <c r="C33" s="12"/>
      <c r="D33" s="8"/>
      <c r="E33" s="15"/>
      <c r="F33" s="15"/>
      <c r="G33" s="15"/>
      <c r="H33" s="15"/>
      <c r="I33" s="15"/>
      <c r="J33" s="15"/>
      <c r="K33" s="15"/>
      <c r="L33" s="23"/>
      <c r="M33" s="15"/>
      <c r="O33" s="15"/>
      <c r="Q33" s="15"/>
      <c r="S33" s="15"/>
      <c r="U33" s="15"/>
      <c r="W33" s="15"/>
      <c r="Y33" s="15"/>
      <c r="AA33" s="15"/>
      <c r="AC33" s="15"/>
      <c r="AE33" s="15"/>
      <c r="AG33" s="15"/>
    </row>
    <row r="34" spans="1:34" ht="23.25" x14ac:dyDescent="0.35">
      <c r="A34" s="8"/>
      <c r="B34" s="12" t="s">
        <v>53</v>
      </c>
      <c r="C34" s="12" t="s">
        <v>22</v>
      </c>
      <c r="D34" s="8"/>
      <c r="E34" s="15"/>
      <c r="F34" s="15"/>
      <c r="G34" s="15"/>
      <c r="H34" s="15"/>
      <c r="I34" s="15"/>
      <c r="J34" s="15"/>
      <c r="K34" s="15"/>
      <c r="L34" s="23"/>
      <c r="M34" s="15"/>
      <c r="O34" s="15"/>
      <c r="Q34" s="15"/>
      <c r="S34" s="15"/>
      <c r="U34" s="15"/>
      <c r="W34" s="15"/>
      <c r="Y34" s="15"/>
      <c r="AA34" s="15"/>
      <c r="AC34" s="15"/>
      <c r="AE34" s="15"/>
      <c r="AG34" s="15"/>
    </row>
    <row r="35" spans="1:34" ht="23.25" x14ac:dyDescent="0.35">
      <c r="A35" s="8"/>
      <c r="B35" s="8" t="s">
        <v>52</v>
      </c>
      <c r="C35" s="12"/>
      <c r="D35" s="8"/>
      <c r="E35" s="15">
        <v>2282402</v>
      </c>
      <c r="F35" s="15"/>
      <c r="G35" s="15">
        <v>3412699</v>
      </c>
      <c r="H35" s="15"/>
      <c r="I35" s="15">
        <v>1130297</v>
      </c>
      <c r="J35" s="15"/>
      <c r="K35" s="60">
        <v>0.3312032499789756</v>
      </c>
      <c r="L35" s="29"/>
      <c r="M35" s="15">
        <v>3165003.53</v>
      </c>
      <c r="O35" s="15">
        <v>4606934.3099999996</v>
      </c>
      <c r="Q35" s="15">
        <v>4804915.74</v>
      </c>
      <c r="S35" s="15"/>
      <c r="U35" s="15"/>
      <c r="W35" s="15"/>
      <c r="Y35" s="15"/>
      <c r="AA35" s="15"/>
      <c r="AC35" s="15"/>
      <c r="AE35" s="15"/>
      <c r="AG35" s="15"/>
    </row>
    <row r="36" spans="1:34" ht="23.25" x14ac:dyDescent="0.35">
      <c r="A36" s="8"/>
      <c r="B36" s="8" t="s">
        <v>54</v>
      </c>
      <c r="C36" s="12" t="s">
        <v>22</v>
      </c>
      <c r="D36" s="8"/>
      <c r="E36" s="15">
        <v>57000</v>
      </c>
      <c r="F36" s="15"/>
      <c r="G36" s="15">
        <v>57000</v>
      </c>
      <c r="H36" s="15"/>
      <c r="I36" s="15">
        <v>0</v>
      </c>
      <c r="J36" s="15"/>
      <c r="K36" s="60">
        <v>0</v>
      </c>
      <c r="L36" s="29"/>
      <c r="M36" s="15">
        <v>86000</v>
      </c>
      <c r="O36" s="15">
        <v>45000</v>
      </c>
      <c r="Q36" s="15">
        <v>50000</v>
      </c>
      <c r="S36" s="15"/>
      <c r="U36" s="15"/>
      <c r="W36" s="15"/>
      <c r="X36" s="4"/>
      <c r="Y36" s="15"/>
      <c r="AA36" s="15"/>
      <c r="AC36" s="15"/>
      <c r="AE36" s="15"/>
      <c r="AG36" s="15"/>
    </row>
    <row r="37" spans="1:34" ht="18.75" hidden="1" customHeight="1" x14ac:dyDescent="0.35">
      <c r="A37" s="8"/>
      <c r="B37" s="8" t="s">
        <v>55</v>
      </c>
      <c r="C37" s="12"/>
      <c r="D37" s="8"/>
      <c r="E37" s="15">
        <v>0</v>
      </c>
      <c r="F37" s="15"/>
      <c r="G37" s="15">
        <v>0</v>
      </c>
      <c r="H37" s="15"/>
      <c r="I37" s="15">
        <v>0</v>
      </c>
      <c r="J37" s="15"/>
      <c r="K37" s="60" t="e">
        <v>#DIV/0!</v>
      </c>
      <c r="L37" s="23"/>
      <c r="M37" s="15">
        <v>0</v>
      </c>
      <c r="O37" s="15">
        <v>0</v>
      </c>
      <c r="Q37" s="15">
        <v>0</v>
      </c>
      <c r="S37" s="15"/>
      <c r="U37" s="15"/>
      <c r="W37" s="15"/>
      <c r="Y37" s="15"/>
      <c r="AA37" s="15"/>
      <c r="AC37" s="15"/>
      <c r="AE37" s="15"/>
      <c r="AG37" s="15"/>
    </row>
    <row r="38" spans="1:34" ht="18.75" hidden="1" customHeight="1" x14ac:dyDescent="0.35">
      <c r="A38" s="8"/>
      <c r="B38" s="8" t="s">
        <v>44</v>
      </c>
      <c r="C38" s="12"/>
      <c r="D38" s="8"/>
      <c r="E38" s="15">
        <v>0</v>
      </c>
      <c r="F38" s="15"/>
      <c r="G38" s="15">
        <v>0</v>
      </c>
      <c r="H38" s="15"/>
      <c r="I38" s="15">
        <v>0</v>
      </c>
      <c r="J38" s="15"/>
      <c r="K38" s="60" t="e">
        <v>#DIV/0!</v>
      </c>
      <c r="L38" s="23"/>
      <c r="M38" s="15">
        <v>0</v>
      </c>
      <c r="O38" s="15">
        <v>0</v>
      </c>
      <c r="Q38" s="15">
        <v>0</v>
      </c>
      <c r="S38" s="15"/>
      <c r="U38" s="15"/>
      <c r="V38" s="4"/>
      <c r="W38" s="15"/>
      <c r="Y38" s="15"/>
      <c r="AA38" s="15"/>
      <c r="AC38" s="15"/>
      <c r="AE38" s="15"/>
      <c r="AG38" s="15"/>
    </row>
    <row r="39" spans="1:34" ht="18.75" hidden="1" customHeight="1" x14ac:dyDescent="0.35">
      <c r="A39" s="8"/>
      <c r="B39" s="8" t="s">
        <v>43</v>
      </c>
      <c r="C39" s="12"/>
      <c r="D39" s="8"/>
      <c r="E39" s="15">
        <v>0</v>
      </c>
      <c r="F39" s="15"/>
      <c r="G39" s="15">
        <v>0</v>
      </c>
      <c r="H39" s="15"/>
      <c r="I39" s="15">
        <v>0</v>
      </c>
      <c r="J39" s="15"/>
      <c r="K39" s="60" t="e">
        <v>#DIV/0!</v>
      </c>
      <c r="L39" s="23"/>
      <c r="M39" s="15">
        <v>0</v>
      </c>
      <c r="O39" s="15">
        <v>0</v>
      </c>
      <c r="Q39" s="15">
        <v>0</v>
      </c>
      <c r="S39" s="15"/>
      <c r="U39" s="15"/>
      <c r="V39" s="4"/>
      <c r="W39" s="15"/>
      <c r="Y39" s="15"/>
      <c r="AA39" s="15"/>
      <c r="AC39" s="15"/>
      <c r="AE39" s="15"/>
      <c r="AG39" s="15"/>
    </row>
    <row r="40" spans="1:34" ht="18.75" hidden="1" customHeight="1" x14ac:dyDescent="0.35">
      <c r="A40" s="8"/>
      <c r="B40" s="8" t="s">
        <v>20</v>
      </c>
      <c r="C40" s="12"/>
      <c r="D40" s="8"/>
      <c r="E40" s="15">
        <v>0</v>
      </c>
      <c r="F40" s="15"/>
      <c r="G40" s="15">
        <v>0</v>
      </c>
      <c r="H40" s="15"/>
      <c r="I40" s="15">
        <v>0</v>
      </c>
      <c r="J40" s="15"/>
      <c r="K40" s="60" t="e">
        <v>#DIV/0!</v>
      </c>
      <c r="L40" s="23"/>
      <c r="M40" s="15">
        <v>0</v>
      </c>
      <c r="O40" s="15">
        <v>0</v>
      </c>
      <c r="Q40" s="15">
        <v>0</v>
      </c>
      <c r="S40" s="15"/>
      <c r="U40" s="15"/>
      <c r="V40" s="4"/>
      <c r="W40" s="15"/>
      <c r="Y40" s="15"/>
      <c r="AA40" s="15"/>
      <c r="AC40" s="15"/>
      <c r="AE40" s="15"/>
      <c r="AG40" s="15"/>
    </row>
    <row r="41" spans="1:34" ht="18.75" hidden="1" customHeight="1" x14ac:dyDescent="0.35">
      <c r="A41" s="8"/>
      <c r="B41" s="8" t="s">
        <v>42</v>
      </c>
      <c r="C41" s="12"/>
      <c r="D41" s="8"/>
      <c r="E41" s="31">
        <v>0</v>
      </c>
      <c r="F41" s="31"/>
      <c r="G41" s="15">
        <v>0</v>
      </c>
      <c r="H41" s="31"/>
      <c r="I41" s="15">
        <v>0</v>
      </c>
      <c r="J41" s="31"/>
      <c r="K41" s="60" t="e">
        <v>#DIV/0!</v>
      </c>
      <c r="L41" s="23"/>
      <c r="M41" s="15">
        <v>0</v>
      </c>
      <c r="O41" s="15">
        <v>0</v>
      </c>
      <c r="Q41" s="15">
        <v>0</v>
      </c>
      <c r="S41" s="31"/>
      <c r="U41" s="31"/>
      <c r="V41" s="4"/>
      <c r="W41" s="31"/>
      <c r="Y41" s="15"/>
      <c r="AA41" s="15"/>
      <c r="AC41" s="15"/>
      <c r="AE41" s="15"/>
      <c r="AG41" s="15"/>
    </row>
    <row r="42" spans="1:34" ht="18.75" customHeight="1" x14ac:dyDescent="0.35">
      <c r="A42" s="8"/>
      <c r="B42" s="8" t="s">
        <v>62</v>
      </c>
      <c r="C42" s="12"/>
      <c r="D42" s="8"/>
      <c r="E42" s="31">
        <v>451657.69</v>
      </c>
      <c r="F42" s="31"/>
      <c r="G42" s="15">
        <v>451657.69</v>
      </c>
      <c r="H42" s="31"/>
      <c r="I42" s="15">
        <v>0</v>
      </c>
      <c r="J42" s="31"/>
      <c r="K42" s="60">
        <v>0</v>
      </c>
      <c r="L42" s="46"/>
      <c r="M42" s="15">
        <v>451657.69</v>
      </c>
      <c r="O42" s="15">
        <v>451657.69</v>
      </c>
      <c r="Q42" s="15">
        <v>264416.24</v>
      </c>
      <c r="S42" s="31"/>
      <c r="U42" s="31"/>
      <c r="V42" s="4"/>
      <c r="W42" s="31"/>
      <c r="Y42" s="15"/>
      <c r="AA42" s="15"/>
      <c r="AC42" s="15"/>
      <c r="AE42" s="15"/>
      <c r="AG42" s="15"/>
    </row>
    <row r="43" spans="1:34" ht="21.75" customHeight="1" x14ac:dyDescent="0.35">
      <c r="A43" s="8"/>
      <c r="B43" s="8" t="s">
        <v>61</v>
      </c>
      <c r="C43" s="12"/>
      <c r="D43" s="8"/>
      <c r="E43" s="31">
        <v>225449.14</v>
      </c>
      <c r="F43" s="31"/>
      <c r="G43" s="15">
        <v>433890.25</v>
      </c>
      <c r="H43" s="31"/>
      <c r="I43" s="15">
        <v>208441.11</v>
      </c>
      <c r="J43" s="31"/>
      <c r="K43" s="63">
        <v>0.48040053907641389</v>
      </c>
      <c r="L43" s="23"/>
      <c r="M43" s="15">
        <v>772120.5</v>
      </c>
      <c r="O43" s="15">
        <v>796685.5</v>
      </c>
      <c r="Q43" s="15">
        <v>1158026.69</v>
      </c>
      <c r="S43" s="31"/>
      <c r="U43" s="31"/>
      <c r="V43" s="4"/>
      <c r="W43" s="31"/>
      <c r="Y43" s="15"/>
      <c r="AA43" s="15"/>
      <c r="AC43" s="15"/>
      <c r="AE43" s="15"/>
      <c r="AG43" s="15"/>
    </row>
    <row r="44" spans="1:34" ht="23.25" x14ac:dyDescent="0.35">
      <c r="A44" s="8"/>
      <c r="B44" s="12" t="s">
        <v>57</v>
      </c>
      <c r="C44" s="12"/>
      <c r="D44" s="8"/>
      <c r="E44" s="32">
        <f>SUM(E35:E43)</f>
        <v>3016508.83</v>
      </c>
      <c r="F44" s="21"/>
      <c r="G44" s="32">
        <f>SUM(G35:G43)</f>
        <v>4355246.9399999995</v>
      </c>
      <c r="H44" s="21"/>
      <c r="I44" s="32">
        <f>SUM(I35:I43)</f>
        <v>1338738.1099999999</v>
      </c>
      <c r="J44" s="21"/>
      <c r="K44" s="62">
        <f t="shared" ref="K44" si="0">+I44/G44</f>
        <v>0.30738512154261455</v>
      </c>
      <c r="L44" s="28"/>
      <c r="M44" s="32">
        <f>SUM(M35:M43)</f>
        <v>4474781.72</v>
      </c>
      <c r="O44" s="32">
        <f>SUM(O35:O43)</f>
        <v>5900277.5</v>
      </c>
      <c r="Q44" s="32">
        <f>SUM(Q35:Q43)</f>
        <v>6277358.6699999999</v>
      </c>
      <c r="S44" s="32">
        <f>SUM(S35:S43)</f>
        <v>0</v>
      </c>
      <c r="U44" s="32">
        <f>SUM(U35:U43)</f>
        <v>0</v>
      </c>
      <c r="V44" s="4"/>
      <c r="W44" s="32">
        <f>SUM(W35:W43)</f>
        <v>0</v>
      </c>
      <c r="Y44" s="32">
        <f>SUM(Y35:Y43)</f>
        <v>0</v>
      </c>
      <c r="AA44" s="32">
        <f>SUM(AA35:AA43)</f>
        <v>0</v>
      </c>
      <c r="AC44" s="32">
        <f>SUM(AC35:AC43)</f>
        <v>0</v>
      </c>
      <c r="AE44" s="32">
        <f>SUM(AE35:AE43)</f>
        <v>0</v>
      </c>
      <c r="AG44" s="32">
        <f>SUM(AG35:AG43)</f>
        <v>0</v>
      </c>
      <c r="AH44" s="66"/>
    </row>
    <row r="45" spans="1:34" ht="23.25" x14ac:dyDescent="0.35">
      <c r="A45" s="8"/>
      <c r="B45" s="8"/>
      <c r="C45" s="12"/>
      <c r="D45" s="8"/>
      <c r="E45" s="15"/>
      <c r="F45" s="15"/>
      <c r="G45" s="15"/>
      <c r="H45" s="15"/>
      <c r="I45" s="15"/>
      <c r="J45" s="15"/>
      <c r="K45" s="15"/>
      <c r="L45" s="23"/>
      <c r="M45" s="15"/>
      <c r="O45" s="15"/>
      <c r="Q45" s="15"/>
      <c r="S45" s="15"/>
      <c r="U45" s="15"/>
      <c r="V45" s="4"/>
      <c r="W45" s="15"/>
      <c r="Y45" s="15"/>
      <c r="AA45" s="15"/>
      <c r="AC45" s="15"/>
      <c r="AE45" s="15"/>
      <c r="AG45" s="15"/>
      <c r="AH45" s="67"/>
    </row>
    <row r="46" spans="1:34" ht="23.25" x14ac:dyDescent="0.35">
      <c r="A46" s="8"/>
      <c r="B46" s="12" t="s">
        <v>24</v>
      </c>
      <c r="C46" s="12" t="s">
        <v>23</v>
      </c>
      <c r="D46" s="8"/>
      <c r="E46" s="15"/>
      <c r="F46" s="15"/>
      <c r="G46" s="15"/>
      <c r="H46" s="15"/>
      <c r="I46" s="15"/>
      <c r="J46" s="15"/>
      <c r="K46" s="15"/>
      <c r="L46" s="23"/>
      <c r="M46" s="15"/>
      <c r="O46" s="15"/>
      <c r="Q46" s="15"/>
      <c r="S46" s="15"/>
      <c r="U46" s="15"/>
      <c r="V46" s="4"/>
      <c r="W46" s="15"/>
      <c r="Y46" s="15"/>
      <c r="AA46" s="15"/>
      <c r="AC46" s="15"/>
      <c r="AE46" s="15"/>
      <c r="AG46" s="15"/>
    </row>
    <row r="47" spans="1:34" ht="23.25" x14ac:dyDescent="0.35">
      <c r="A47" s="8"/>
      <c r="B47" s="33" t="s">
        <v>67</v>
      </c>
      <c r="C47" s="12"/>
      <c r="D47" s="8"/>
      <c r="E47" s="15"/>
      <c r="F47" s="15"/>
      <c r="G47" s="15"/>
      <c r="H47" s="15"/>
      <c r="I47" s="15"/>
      <c r="J47" s="15"/>
      <c r="K47" s="15"/>
      <c r="L47" s="46"/>
      <c r="M47" s="15"/>
      <c r="N47" s="4"/>
      <c r="O47" s="15"/>
      <c r="Q47" s="15"/>
      <c r="S47" s="15"/>
      <c r="U47" s="15"/>
      <c r="W47" s="15"/>
      <c r="Y47" s="15"/>
      <c r="AA47" s="15"/>
      <c r="AC47" s="15"/>
      <c r="AE47" s="15"/>
      <c r="AG47" s="15"/>
    </row>
    <row r="48" spans="1:34" ht="23.25" x14ac:dyDescent="0.35">
      <c r="A48" s="8"/>
      <c r="B48" s="8" t="s">
        <v>52</v>
      </c>
      <c r="C48" s="12"/>
      <c r="D48" s="8"/>
      <c r="E48" s="15">
        <v>963449.55999999994</v>
      </c>
      <c r="F48" s="15"/>
      <c r="G48" s="15">
        <v>963449.55999999994</v>
      </c>
      <c r="H48" s="15"/>
      <c r="I48" s="15">
        <v>0</v>
      </c>
      <c r="J48" s="15"/>
      <c r="K48" s="60">
        <v>0</v>
      </c>
      <c r="L48" s="34"/>
      <c r="M48" s="15">
        <v>1224914.73</v>
      </c>
      <c r="O48" s="15">
        <v>1211709.3700000001</v>
      </c>
      <c r="Q48" s="15">
        <v>188768.56</v>
      </c>
      <c r="S48" s="15"/>
      <c r="U48" s="15"/>
      <c r="W48" s="15"/>
      <c r="Y48" s="15"/>
      <c r="AA48" s="15"/>
      <c r="AC48" s="15"/>
      <c r="AE48" s="15"/>
      <c r="AG48" s="15"/>
      <c r="AH48" s="66"/>
    </row>
    <row r="49" spans="1:34" ht="18.75" hidden="1" customHeight="1" x14ac:dyDescent="0.35">
      <c r="A49" s="8"/>
      <c r="B49" s="8" t="s">
        <v>54</v>
      </c>
      <c r="C49" s="12"/>
      <c r="D49" s="8"/>
      <c r="E49" s="15">
        <v>0</v>
      </c>
      <c r="F49" s="15"/>
      <c r="G49" s="15">
        <v>0</v>
      </c>
      <c r="H49" s="15"/>
      <c r="I49" s="15">
        <v>0</v>
      </c>
      <c r="J49" s="15"/>
      <c r="K49" s="63" t="e">
        <v>#DIV/0!</v>
      </c>
      <c r="L49" s="35"/>
      <c r="M49" s="15">
        <v>0</v>
      </c>
      <c r="O49" s="15">
        <v>0</v>
      </c>
      <c r="Q49" s="15">
        <v>0</v>
      </c>
      <c r="S49" s="15"/>
      <c r="U49" s="15"/>
      <c r="W49" s="15"/>
      <c r="Y49" s="15"/>
      <c r="AA49" s="15"/>
      <c r="AC49" s="15"/>
      <c r="AE49" s="15"/>
      <c r="AG49" s="15"/>
      <c r="AH49" s="67"/>
    </row>
    <row r="50" spans="1:34" ht="18.75" customHeight="1" x14ac:dyDescent="0.35">
      <c r="A50" s="8"/>
      <c r="B50" s="8" t="s">
        <v>72</v>
      </c>
      <c r="C50" s="12"/>
      <c r="D50" s="8"/>
      <c r="E50" s="15">
        <v>25545000</v>
      </c>
      <c r="F50" s="15"/>
      <c r="G50" s="15">
        <v>25545000</v>
      </c>
      <c r="H50" s="15"/>
      <c r="I50" s="15"/>
      <c r="J50" s="15"/>
      <c r="K50" s="60"/>
      <c r="L50" s="35"/>
      <c r="M50" s="15">
        <v>25545000</v>
      </c>
      <c r="O50" s="15">
        <v>25545000</v>
      </c>
      <c r="Q50" s="15">
        <v>25545000</v>
      </c>
      <c r="S50" s="15"/>
      <c r="U50" s="15"/>
      <c r="W50" s="15"/>
      <c r="Y50" s="15"/>
      <c r="AA50" s="15"/>
      <c r="AC50" s="15"/>
      <c r="AE50" s="15"/>
      <c r="AG50" s="15"/>
      <c r="AH50" s="67"/>
    </row>
    <row r="51" spans="1:34" ht="23.25" x14ac:dyDescent="0.35">
      <c r="A51" s="8"/>
      <c r="B51" s="8" t="s">
        <v>55</v>
      </c>
      <c r="C51" s="12"/>
      <c r="D51" s="8"/>
      <c r="E51" s="30">
        <v>24863698.149999999</v>
      </c>
      <c r="F51" s="30"/>
      <c r="G51" s="15">
        <v>24863698.149999999</v>
      </c>
      <c r="H51" s="30"/>
      <c r="I51" s="15">
        <v>0</v>
      </c>
      <c r="J51" s="30"/>
      <c r="K51" s="60">
        <v>0</v>
      </c>
      <c r="L51" s="36"/>
      <c r="M51" s="15">
        <v>25620388.559999999</v>
      </c>
      <c r="N51" s="4"/>
      <c r="O51" s="15">
        <v>25620388.559999999</v>
      </c>
      <c r="Q51" s="15">
        <v>26541242.440000001</v>
      </c>
      <c r="S51" s="30"/>
      <c r="U51" s="30"/>
      <c r="W51" s="30"/>
      <c r="Y51" s="15"/>
      <c r="AA51" s="15"/>
      <c r="AC51" s="15"/>
      <c r="AE51" s="15"/>
      <c r="AG51" s="15"/>
      <c r="AH51" s="66"/>
    </row>
    <row r="52" spans="1:34" ht="23.25" customHeight="1" x14ac:dyDescent="0.35">
      <c r="A52" s="8"/>
      <c r="B52" s="33" t="s">
        <v>58</v>
      </c>
      <c r="C52" s="12"/>
      <c r="D52" s="8"/>
      <c r="E52" s="32">
        <f>+E48+E51+E50</f>
        <v>51372147.709999993</v>
      </c>
      <c r="F52" s="21"/>
      <c r="G52" s="32">
        <f>+G48+G51+G50</f>
        <v>51372147.709999993</v>
      </c>
      <c r="H52" s="21"/>
      <c r="I52" s="32">
        <f>+I48+I51</f>
        <v>0</v>
      </c>
      <c r="J52" s="21"/>
      <c r="K52" s="64">
        <f>+I52/G52</f>
        <v>0</v>
      </c>
      <c r="L52" s="50"/>
      <c r="M52" s="32">
        <f>+M48+M51+M50</f>
        <v>52390303.289999999</v>
      </c>
      <c r="N52" s="4"/>
      <c r="O52" s="32">
        <f>+O48+O51+O50</f>
        <v>52377097.93</v>
      </c>
      <c r="Q52" s="32">
        <f>+Q48+Q51</f>
        <v>26730011</v>
      </c>
      <c r="S52" s="32">
        <f>+S48+S51</f>
        <v>0</v>
      </c>
      <c r="U52" s="32">
        <f>+U48+U51</f>
        <v>0</v>
      </c>
      <c r="W52" s="32">
        <f>+W48+W51</f>
        <v>0</v>
      </c>
      <c r="Y52" s="32">
        <f>+Y48+Y51</f>
        <v>0</v>
      </c>
      <c r="AA52" s="32">
        <f>+AA48+AA51</f>
        <v>0</v>
      </c>
      <c r="AC52" s="32">
        <f>+AC48+AC51</f>
        <v>0</v>
      </c>
      <c r="AE52" s="32">
        <f>+AE48+AE51+AE50</f>
        <v>0</v>
      </c>
      <c r="AG52" s="32">
        <f>+AG48+AG51</f>
        <v>0</v>
      </c>
      <c r="AH52" s="67"/>
    </row>
    <row r="53" spans="1:34" ht="23.25" hidden="1" x14ac:dyDescent="0.35">
      <c r="A53" s="8"/>
      <c r="B53" s="37"/>
      <c r="C53" s="12"/>
      <c r="D53" s="8"/>
      <c r="E53" s="15"/>
      <c r="F53" s="15"/>
      <c r="G53" s="15"/>
      <c r="H53" s="15"/>
      <c r="I53" s="15"/>
      <c r="J53" s="15"/>
      <c r="K53" s="15"/>
      <c r="L53" s="35"/>
      <c r="M53" s="15"/>
      <c r="O53" s="15"/>
      <c r="Q53" s="15"/>
      <c r="S53" s="15"/>
      <c r="U53" s="15"/>
      <c r="W53" s="15"/>
      <c r="Y53" s="15"/>
      <c r="AA53" s="15"/>
      <c r="AC53" s="15"/>
      <c r="AE53" s="15"/>
      <c r="AG53" s="15"/>
    </row>
    <row r="54" spans="1:34" ht="18.75" hidden="1" customHeight="1" x14ac:dyDescent="0.35">
      <c r="A54" s="8"/>
      <c r="B54" s="8" t="s">
        <v>34</v>
      </c>
      <c r="C54" s="12" t="s">
        <v>25</v>
      </c>
      <c r="D54" s="8"/>
      <c r="E54" s="15">
        <v>0</v>
      </c>
      <c r="F54" s="15"/>
      <c r="G54" s="15">
        <v>0</v>
      </c>
      <c r="H54" s="15"/>
      <c r="I54" s="15">
        <v>0</v>
      </c>
      <c r="J54" s="15"/>
      <c r="K54" s="15"/>
      <c r="L54" s="35"/>
      <c r="M54" s="15">
        <v>0</v>
      </c>
      <c r="O54" s="15">
        <v>0</v>
      </c>
      <c r="Q54" s="15">
        <v>0</v>
      </c>
      <c r="S54" s="15">
        <v>0</v>
      </c>
      <c r="U54" s="15">
        <v>0</v>
      </c>
      <c r="W54" s="15">
        <v>0</v>
      </c>
      <c r="Y54" s="15">
        <v>0</v>
      </c>
      <c r="AA54" s="15">
        <v>0</v>
      </c>
      <c r="AC54" s="15">
        <v>0</v>
      </c>
      <c r="AE54" s="15">
        <v>0</v>
      </c>
      <c r="AG54" s="15">
        <v>0</v>
      </c>
    </row>
    <row r="55" spans="1:34" ht="18.75" hidden="1" customHeight="1" x14ac:dyDescent="0.35">
      <c r="A55" s="8"/>
      <c r="B55" s="8" t="s">
        <v>41</v>
      </c>
      <c r="C55" s="12" t="s">
        <v>33</v>
      </c>
      <c r="D55" s="8"/>
      <c r="E55" s="15">
        <v>0</v>
      </c>
      <c r="F55" s="15"/>
      <c r="G55" s="15">
        <v>0</v>
      </c>
      <c r="H55" s="15"/>
      <c r="I55" s="15">
        <v>0</v>
      </c>
      <c r="J55" s="15"/>
      <c r="K55" s="15"/>
      <c r="L55" s="35"/>
      <c r="M55" s="15">
        <v>0</v>
      </c>
      <c r="O55" s="15">
        <v>0</v>
      </c>
      <c r="Q55" s="15">
        <v>0</v>
      </c>
      <c r="S55" s="15">
        <v>0</v>
      </c>
      <c r="U55" s="15">
        <v>0</v>
      </c>
      <c r="W55" s="15">
        <v>0</v>
      </c>
      <c r="Y55" s="15">
        <v>0</v>
      </c>
      <c r="AA55" s="15">
        <v>0</v>
      </c>
      <c r="AC55" s="15">
        <v>0</v>
      </c>
      <c r="AE55" s="15">
        <v>0</v>
      </c>
      <c r="AG55" s="15">
        <v>0</v>
      </c>
    </row>
    <row r="56" spans="1:34" ht="18.75" hidden="1" customHeight="1" x14ac:dyDescent="0.35">
      <c r="A56" s="8"/>
      <c r="B56" s="8" t="s">
        <v>40</v>
      </c>
      <c r="C56" s="12" t="s">
        <v>35</v>
      </c>
      <c r="D56" s="8"/>
      <c r="E56" s="15">
        <v>0</v>
      </c>
      <c r="F56" s="15"/>
      <c r="G56" s="15">
        <v>0</v>
      </c>
      <c r="H56" s="15"/>
      <c r="I56" s="15">
        <v>0</v>
      </c>
      <c r="J56" s="15"/>
      <c r="K56" s="15"/>
      <c r="L56" s="35"/>
      <c r="M56" s="15">
        <v>0</v>
      </c>
      <c r="O56" s="15">
        <v>0</v>
      </c>
      <c r="Q56" s="15">
        <v>0</v>
      </c>
      <c r="S56" s="15">
        <v>0</v>
      </c>
      <c r="U56" s="15">
        <v>0</v>
      </c>
      <c r="W56" s="15">
        <v>0</v>
      </c>
      <c r="Y56" s="15">
        <v>0</v>
      </c>
      <c r="AA56" s="15">
        <v>0</v>
      </c>
      <c r="AC56" s="15">
        <v>0</v>
      </c>
      <c r="AE56" s="15">
        <v>0</v>
      </c>
      <c r="AG56" s="15">
        <v>0</v>
      </c>
    </row>
    <row r="57" spans="1:34" ht="18.75" hidden="1" customHeight="1" x14ac:dyDescent="0.35">
      <c r="A57" s="8"/>
      <c r="B57" s="8" t="s">
        <v>39</v>
      </c>
      <c r="C57" s="8"/>
      <c r="D57" s="8"/>
      <c r="E57" s="15">
        <v>0</v>
      </c>
      <c r="F57" s="15"/>
      <c r="G57" s="15">
        <v>0</v>
      </c>
      <c r="H57" s="15"/>
      <c r="I57" s="15">
        <v>0</v>
      </c>
      <c r="J57" s="15"/>
      <c r="K57" s="15"/>
      <c r="L57" s="35"/>
      <c r="M57" s="15">
        <v>0</v>
      </c>
      <c r="O57" s="15">
        <v>0</v>
      </c>
      <c r="Q57" s="15">
        <v>0</v>
      </c>
      <c r="S57" s="15">
        <v>0</v>
      </c>
      <c r="U57" s="15">
        <v>0</v>
      </c>
      <c r="W57" s="15">
        <v>0</v>
      </c>
      <c r="Y57" s="15">
        <v>0</v>
      </c>
      <c r="AA57" s="15">
        <v>0</v>
      </c>
      <c r="AC57" s="15">
        <v>0</v>
      </c>
      <c r="AE57" s="15">
        <v>0</v>
      </c>
      <c r="AG57" s="15">
        <v>0</v>
      </c>
    </row>
    <row r="58" spans="1:34" ht="18.75" hidden="1" customHeight="1" x14ac:dyDescent="0.35">
      <c r="A58" s="8"/>
      <c r="B58" s="37"/>
      <c r="C58" s="8"/>
      <c r="D58" s="8"/>
      <c r="E58" s="32">
        <v>0</v>
      </c>
      <c r="F58" s="21"/>
      <c r="G58" s="32">
        <f>SUM(G54:G57)</f>
        <v>0</v>
      </c>
      <c r="H58" s="21"/>
      <c r="I58" s="32">
        <f>SUM(I54:I57)</f>
        <v>0</v>
      </c>
      <c r="J58" s="21"/>
      <c r="K58" s="21"/>
      <c r="L58" s="35"/>
      <c r="M58" s="32">
        <f>SUM(M54:M57)</f>
        <v>0</v>
      </c>
      <c r="O58" s="32">
        <f>SUM(O54:O57)</f>
        <v>0</v>
      </c>
      <c r="Q58" s="32">
        <f>SUM(Q54:Q57)</f>
        <v>0</v>
      </c>
      <c r="S58" s="32">
        <f>SUM(S54:S57)</f>
        <v>0</v>
      </c>
      <c r="U58" s="32">
        <f>SUM(U54:U57)</f>
        <v>0</v>
      </c>
      <c r="W58" s="32">
        <f>SUM(W54:W57)</f>
        <v>0</v>
      </c>
      <c r="Y58" s="32">
        <f>SUM(Y54:Y57)</f>
        <v>0</v>
      </c>
      <c r="AA58" s="32">
        <f>SUM(AA54:AA57)</f>
        <v>0</v>
      </c>
      <c r="AC58" s="32">
        <f>SUM(AC54:AC57)</f>
        <v>0</v>
      </c>
      <c r="AE58" s="32">
        <f>SUM(AE54:AE57)</f>
        <v>0</v>
      </c>
      <c r="AG58" s="32">
        <f>SUM(AG54:AG57)</f>
        <v>0</v>
      </c>
    </row>
    <row r="59" spans="1:34" ht="23.25" x14ac:dyDescent="0.35">
      <c r="A59" s="8"/>
      <c r="B59" s="8"/>
      <c r="C59" s="8"/>
      <c r="D59" s="8"/>
      <c r="E59" s="15"/>
      <c r="F59" s="15"/>
      <c r="G59" s="15"/>
      <c r="H59" s="15"/>
      <c r="I59" s="15"/>
      <c r="J59" s="15"/>
      <c r="K59" s="15"/>
      <c r="L59" s="35"/>
      <c r="M59" s="15"/>
      <c r="O59" s="15"/>
      <c r="Q59" s="15"/>
      <c r="S59" s="15"/>
      <c r="U59" s="15"/>
      <c r="W59" s="15"/>
      <c r="Y59" s="15"/>
      <c r="AA59" s="15"/>
      <c r="AC59" s="15"/>
      <c r="AE59" s="15"/>
      <c r="AG59" s="15"/>
    </row>
    <row r="60" spans="1:34" ht="24" thickBot="1" x14ac:dyDescent="0.4">
      <c r="A60" s="8"/>
      <c r="B60" s="12" t="s">
        <v>26</v>
      </c>
      <c r="C60" s="8"/>
      <c r="D60" s="8"/>
      <c r="E60" s="20">
        <f>+E44+E52</f>
        <v>54388656.539999992</v>
      </c>
      <c r="F60" s="21"/>
      <c r="G60" s="20">
        <f>+G44+G52</f>
        <v>55727394.649999991</v>
      </c>
      <c r="H60" s="21"/>
      <c r="I60" s="20">
        <f>+I44+I52</f>
        <v>1338738.1099999999</v>
      </c>
      <c r="J60" s="21"/>
      <c r="K60" s="61">
        <f>+I60/G60</f>
        <v>2.4022980410407544E-2</v>
      </c>
      <c r="L60" s="50"/>
      <c r="M60" s="20">
        <f>+M44+M52</f>
        <v>56865085.009999998</v>
      </c>
      <c r="N60" s="4"/>
      <c r="O60" s="20">
        <f>+O44+O52</f>
        <v>58277375.43</v>
      </c>
      <c r="Q60" s="20">
        <f>+Q44+Q52</f>
        <v>33007369.670000002</v>
      </c>
      <c r="S60" s="20">
        <f>+S44+S52</f>
        <v>0</v>
      </c>
      <c r="U60" s="20">
        <f>+U44+U52</f>
        <v>0</v>
      </c>
      <c r="W60" s="20">
        <f>+W44+W52</f>
        <v>0</v>
      </c>
      <c r="Y60" s="20">
        <f>+Y44+Y52</f>
        <v>0</v>
      </c>
      <c r="AA60" s="20">
        <f>+AA44+AA52</f>
        <v>0</v>
      </c>
      <c r="AC60" s="20">
        <f>+AC44+AC52</f>
        <v>0</v>
      </c>
      <c r="AE60" s="20">
        <f>+AE44+AE52</f>
        <v>0</v>
      </c>
      <c r="AG60" s="20">
        <f>+AG44+AG52</f>
        <v>0</v>
      </c>
    </row>
    <row r="61" spans="1:34" ht="21.75" customHeight="1" thickTop="1" x14ac:dyDescent="0.35">
      <c r="A61" s="8"/>
      <c r="B61" s="8"/>
      <c r="C61" s="12"/>
      <c r="D61" s="8"/>
      <c r="E61" s="15"/>
      <c r="F61" s="15"/>
      <c r="G61" s="15"/>
      <c r="H61" s="15"/>
      <c r="I61" s="15"/>
      <c r="J61" s="15"/>
      <c r="K61" s="15"/>
      <c r="L61" s="23"/>
      <c r="M61" s="15"/>
      <c r="O61" s="15"/>
      <c r="Q61" s="15"/>
      <c r="S61" s="15"/>
      <c r="U61" s="15"/>
      <c r="W61" s="15"/>
      <c r="Y61" s="15"/>
      <c r="AA61" s="15"/>
      <c r="AC61" s="15"/>
      <c r="AE61" s="15"/>
      <c r="AG61" s="15"/>
    </row>
    <row r="62" spans="1:34" ht="23.25" x14ac:dyDescent="0.35">
      <c r="A62" s="8"/>
      <c r="B62" s="12" t="s">
        <v>50</v>
      </c>
      <c r="C62" s="8"/>
      <c r="D62" s="8"/>
      <c r="E62" s="15"/>
      <c r="F62" s="15"/>
      <c r="G62" s="15"/>
      <c r="H62" s="15"/>
      <c r="I62" s="15"/>
      <c r="J62" s="15"/>
      <c r="K62" s="15"/>
      <c r="L62" s="46"/>
      <c r="M62" s="15"/>
      <c r="O62" s="15"/>
      <c r="Q62" s="15"/>
      <c r="S62" s="15"/>
      <c r="U62" s="15"/>
      <c r="W62" s="15"/>
      <c r="Y62" s="15"/>
      <c r="AA62" s="15"/>
      <c r="AC62" s="15"/>
      <c r="AE62" s="15"/>
      <c r="AG62" s="15"/>
    </row>
    <row r="63" spans="1:34" ht="23.25" x14ac:dyDescent="0.35">
      <c r="A63" s="8"/>
      <c r="B63" s="12"/>
      <c r="C63" s="8"/>
      <c r="D63" s="8"/>
      <c r="E63" s="38"/>
      <c r="F63" s="38"/>
      <c r="G63" s="38"/>
      <c r="H63" s="38"/>
      <c r="I63" s="38"/>
      <c r="J63" s="38"/>
      <c r="K63" s="38"/>
      <c r="L63" s="23"/>
      <c r="M63" s="38"/>
      <c r="N63" s="5"/>
      <c r="O63" s="38"/>
      <c r="Q63" s="38"/>
      <c r="S63" s="38"/>
      <c r="U63" s="38"/>
      <c r="W63" s="38"/>
      <c r="Y63" s="38"/>
      <c r="AA63" s="38"/>
      <c r="AC63" s="38"/>
      <c r="AE63" s="38"/>
      <c r="AG63" s="38"/>
    </row>
    <row r="64" spans="1:34" ht="23.25" x14ac:dyDescent="0.35">
      <c r="A64" s="8"/>
      <c r="B64" s="8" t="s">
        <v>36</v>
      </c>
      <c r="C64" s="8"/>
      <c r="D64" s="8"/>
      <c r="E64" s="39">
        <f>+E29-E60</f>
        <v>965585122.34000003</v>
      </c>
      <c r="F64" s="39"/>
      <c r="G64" s="39">
        <f>+G29-G60</f>
        <v>975066751.41000009</v>
      </c>
      <c r="H64" s="39"/>
      <c r="I64" s="39">
        <f>+I29-I60</f>
        <v>9481629.0699999742</v>
      </c>
      <c r="J64" s="39"/>
      <c r="K64" s="60">
        <f>+I64/G64</f>
        <v>9.7240820244244991E-3</v>
      </c>
      <c r="L64" s="22"/>
      <c r="M64" s="39">
        <f>+M29-M60</f>
        <v>972227074.88000011</v>
      </c>
      <c r="N64" s="4"/>
      <c r="O64" s="39">
        <f>+O29-O60</f>
        <v>975366227.59000015</v>
      </c>
      <c r="Q64" s="39">
        <f>+Q29-Q60</f>
        <v>995515365.35000014</v>
      </c>
      <c r="S64" s="39">
        <f>+S29-S60</f>
        <v>0</v>
      </c>
      <c r="U64" s="39">
        <f>+U29-U60</f>
        <v>0</v>
      </c>
      <c r="W64" s="39">
        <f>+W29-W60</f>
        <v>0</v>
      </c>
      <c r="Y64" s="39">
        <f>+Y29-Y60</f>
        <v>0</v>
      </c>
      <c r="AA64" s="39">
        <f>+AA29-AA60</f>
        <v>0</v>
      </c>
      <c r="AC64" s="39">
        <f>+AC29-AC60</f>
        <v>0</v>
      </c>
      <c r="AE64" s="39">
        <f>+AE29-AE60</f>
        <v>0</v>
      </c>
      <c r="AG64" s="39">
        <f>+AG29-AG60</f>
        <v>0</v>
      </c>
    </row>
    <row r="65" spans="1:33" ht="18.75" hidden="1" customHeight="1" x14ac:dyDescent="0.35">
      <c r="A65" s="8"/>
      <c r="B65" s="8" t="s">
        <v>27</v>
      </c>
      <c r="C65" s="8"/>
      <c r="D65" s="8"/>
      <c r="E65" s="38"/>
      <c r="F65" s="38"/>
      <c r="G65" s="38"/>
      <c r="H65" s="38"/>
      <c r="I65" s="38"/>
      <c r="J65" s="38"/>
      <c r="K65" s="38"/>
      <c r="L65" s="18"/>
      <c r="M65" s="38"/>
      <c r="O65" s="38"/>
      <c r="Q65" s="38"/>
      <c r="S65" s="38"/>
      <c r="U65" s="38"/>
      <c r="W65" s="38"/>
      <c r="Y65" s="38"/>
      <c r="AA65" s="38"/>
      <c r="AC65" s="38"/>
      <c r="AE65" s="38"/>
      <c r="AG65" s="38"/>
    </row>
    <row r="66" spans="1:33" ht="18.75" hidden="1" customHeight="1" x14ac:dyDescent="0.35">
      <c r="A66" s="8"/>
      <c r="B66" s="8" t="s">
        <v>28</v>
      </c>
      <c r="C66" s="8"/>
      <c r="D66" s="8"/>
      <c r="E66" s="38"/>
      <c r="F66" s="38"/>
      <c r="G66" s="38"/>
      <c r="H66" s="38"/>
      <c r="I66" s="38"/>
      <c r="J66" s="38"/>
      <c r="K66" s="38"/>
      <c r="L66" s="18"/>
      <c r="M66" s="38"/>
      <c r="O66" s="38"/>
      <c r="Q66" s="38"/>
      <c r="S66" s="38"/>
      <c r="U66" s="38"/>
      <c r="W66" s="38"/>
      <c r="Y66" s="38"/>
      <c r="AA66" s="38"/>
      <c r="AC66" s="38"/>
      <c r="AE66" s="38"/>
      <c r="AG66" s="38"/>
    </row>
    <row r="67" spans="1:33" ht="18.75" hidden="1" customHeight="1" x14ac:dyDescent="0.35">
      <c r="A67" s="8"/>
      <c r="B67" s="8" t="s">
        <v>38</v>
      </c>
      <c r="C67" s="8"/>
      <c r="D67" s="8"/>
      <c r="E67" s="38"/>
      <c r="F67" s="38"/>
      <c r="G67" s="38"/>
      <c r="H67" s="38"/>
      <c r="I67" s="38"/>
      <c r="J67" s="38"/>
      <c r="K67" s="38"/>
      <c r="L67" s="18"/>
      <c r="M67" s="38"/>
      <c r="O67" s="38"/>
      <c r="Q67" s="38"/>
      <c r="S67" s="38"/>
      <c r="U67" s="38"/>
      <c r="W67" s="38"/>
      <c r="Y67" s="38"/>
      <c r="AA67" s="38"/>
      <c r="AC67" s="38"/>
      <c r="AE67" s="38"/>
      <c r="AG67" s="38"/>
    </row>
    <row r="68" spans="1:33" ht="24" thickBot="1" x14ac:dyDescent="0.4">
      <c r="A68" s="8"/>
      <c r="B68" s="12" t="s">
        <v>51</v>
      </c>
      <c r="C68" s="12"/>
      <c r="D68" s="8"/>
      <c r="E68" s="40">
        <f>+E64</f>
        <v>965585122.34000003</v>
      </c>
      <c r="F68" s="57"/>
      <c r="G68" s="40">
        <f>+G64</f>
        <v>975066751.41000009</v>
      </c>
      <c r="H68" s="57"/>
      <c r="I68" s="40">
        <f>+I64</f>
        <v>9481629.0699999742</v>
      </c>
      <c r="J68" s="57"/>
      <c r="K68" s="61">
        <f>+I68/G68</f>
        <v>9.7240820244244991E-3</v>
      </c>
      <c r="L68" s="22"/>
      <c r="M68" s="40">
        <f>+M64</f>
        <v>972227074.88000011</v>
      </c>
      <c r="O68" s="40">
        <f>+O64</f>
        <v>975366227.59000015</v>
      </c>
      <c r="Q68" s="40">
        <f>+Q64</f>
        <v>995515365.35000014</v>
      </c>
      <c r="S68" s="40">
        <f>+S64</f>
        <v>0</v>
      </c>
      <c r="U68" s="40">
        <f>+U64</f>
        <v>0</v>
      </c>
      <c r="W68" s="40">
        <f>+W64</f>
        <v>0</v>
      </c>
      <c r="Y68" s="40">
        <f>+Y64</f>
        <v>0</v>
      </c>
      <c r="AA68" s="40">
        <f>+AA64</f>
        <v>0</v>
      </c>
      <c r="AC68" s="40">
        <f>+AC64</f>
        <v>0</v>
      </c>
      <c r="AE68" s="40">
        <f>+AE64</f>
        <v>0</v>
      </c>
      <c r="AG68" s="40">
        <f>+AG64</f>
        <v>0</v>
      </c>
    </row>
    <row r="69" spans="1:33" ht="24" thickTop="1" x14ac:dyDescent="0.35">
      <c r="A69" s="8"/>
      <c r="B69" s="8"/>
      <c r="C69" s="8"/>
      <c r="D69" s="8"/>
      <c r="E69" s="39"/>
      <c r="F69" s="39"/>
      <c r="G69" s="39"/>
      <c r="H69" s="39"/>
      <c r="I69" s="39"/>
      <c r="J69" s="39"/>
      <c r="K69" s="39"/>
      <c r="L69" s="18"/>
      <c r="M69" s="39"/>
      <c r="O69" s="39"/>
      <c r="Q69" s="39"/>
      <c r="S69" s="39"/>
      <c r="U69" s="39"/>
      <c r="W69" s="39"/>
      <c r="Y69" s="39"/>
      <c r="AA69" s="39"/>
      <c r="AC69" s="39"/>
      <c r="AE69" s="39"/>
      <c r="AG69" s="39"/>
    </row>
    <row r="70" spans="1:33" ht="24" thickBot="1" x14ac:dyDescent="0.4">
      <c r="A70" s="8"/>
      <c r="B70" s="12" t="s">
        <v>37</v>
      </c>
      <c r="C70" s="12"/>
      <c r="D70" s="8"/>
      <c r="E70" s="40">
        <f>+E60+E68</f>
        <v>1019973778.88</v>
      </c>
      <c r="F70" s="57"/>
      <c r="G70" s="40">
        <f>+G60+G68</f>
        <v>1030794146.0600001</v>
      </c>
      <c r="H70" s="57"/>
      <c r="I70" s="40">
        <f>+I60+I68</f>
        <v>10820367.179999974</v>
      </c>
      <c r="J70" s="57"/>
      <c r="K70" s="61">
        <f>+I70/G70</f>
        <v>1.0497117413169851E-2</v>
      </c>
      <c r="L70" s="41"/>
      <c r="M70" s="40">
        <f>+M60+M68</f>
        <v>1029092159.8900001</v>
      </c>
      <c r="O70" s="40">
        <f>+O60+O68</f>
        <v>1033643603.0200001</v>
      </c>
      <c r="Q70" s="40">
        <f>+Q60+Q68</f>
        <v>1028522735.0200001</v>
      </c>
      <c r="S70" s="40">
        <f>+S60+S68</f>
        <v>0</v>
      </c>
      <c r="U70" s="40">
        <f>+U60+U68</f>
        <v>0</v>
      </c>
      <c r="W70" s="40">
        <f>+W60+W68</f>
        <v>0</v>
      </c>
      <c r="Y70" s="40">
        <f>+Y60+Y68</f>
        <v>0</v>
      </c>
      <c r="AA70" s="40">
        <f>+AA60+AA68</f>
        <v>0</v>
      </c>
      <c r="AC70" s="40">
        <f>+AC60+AC68</f>
        <v>0</v>
      </c>
      <c r="AE70" s="40">
        <f>+AE60+AE68</f>
        <v>0</v>
      </c>
      <c r="AG70" s="40">
        <f>+AG60+AG68</f>
        <v>0</v>
      </c>
    </row>
    <row r="71" spans="1:33" ht="24" thickTop="1" x14ac:dyDescent="0.35">
      <c r="A71" s="8"/>
      <c r="B71" s="12"/>
      <c r="C71" s="12"/>
      <c r="D71" s="8"/>
      <c r="E71" s="57"/>
      <c r="F71" s="57"/>
      <c r="G71" s="57"/>
      <c r="H71" s="57"/>
      <c r="I71" s="57"/>
      <c r="J71" s="57"/>
      <c r="K71" s="62"/>
      <c r="L71" s="41"/>
      <c r="M71" s="57"/>
      <c r="O71" s="57"/>
      <c r="Q71" s="57"/>
      <c r="S71" s="57"/>
      <c r="U71" s="57"/>
      <c r="W71" s="57"/>
      <c r="Y71" s="57"/>
      <c r="AA71" s="57"/>
      <c r="AC71" s="57"/>
      <c r="AE71" s="57"/>
      <c r="AG71" s="57"/>
    </row>
    <row r="72" spans="1:33" ht="23.25" x14ac:dyDescent="0.35">
      <c r="A72" s="8"/>
      <c r="B72" s="3"/>
      <c r="C72" s="3"/>
      <c r="F72" s="23"/>
      <c r="G72" s="9"/>
      <c r="H72" s="9"/>
      <c r="I72" s="45" t="s">
        <v>59</v>
      </c>
      <c r="J72" s="9"/>
      <c r="K72" s="9"/>
      <c r="L72" s="23"/>
      <c r="Q72" s="9"/>
      <c r="AG72" s="1"/>
    </row>
    <row r="73" spans="1:33" ht="23.25" x14ac:dyDescent="0.35">
      <c r="A73" s="8"/>
      <c r="C73" s="3"/>
      <c r="D73" s="3" t="s">
        <v>80</v>
      </c>
      <c r="F73" s="23"/>
      <c r="H73" s="48"/>
      <c r="I73" s="48" t="s">
        <v>66</v>
      </c>
      <c r="J73" s="48"/>
      <c r="K73" s="48"/>
      <c r="L73" s="23"/>
      <c r="N73" s="1" t="s">
        <v>76</v>
      </c>
      <c r="Q73" s="48"/>
    </row>
    <row r="74" spans="1:33" ht="23.25" x14ac:dyDescent="0.35">
      <c r="A74" s="8"/>
      <c r="C74" s="51"/>
      <c r="D74" s="51" t="s">
        <v>74</v>
      </c>
      <c r="F74" s="23"/>
      <c r="H74" s="48"/>
      <c r="I74" s="48"/>
      <c r="J74" s="48"/>
      <c r="K74" s="48"/>
      <c r="L74" s="23"/>
      <c r="N74" s="9" t="s">
        <v>78</v>
      </c>
    </row>
    <row r="75" spans="1:33" ht="23.25" x14ac:dyDescent="0.35">
      <c r="A75" s="8"/>
      <c r="C75" s="23"/>
      <c r="D75" s="23" t="s">
        <v>75</v>
      </c>
      <c r="F75" s="23"/>
      <c r="H75" s="46"/>
      <c r="I75" s="46"/>
      <c r="J75" s="46"/>
      <c r="K75" s="46"/>
      <c r="L75" s="23"/>
      <c r="N75" s="23" t="s">
        <v>79</v>
      </c>
      <c r="O75" s="54"/>
    </row>
    <row r="76" spans="1:33" ht="20.25" x14ac:dyDescent="0.3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O76" s="55"/>
    </row>
    <row r="77" spans="1:33" ht="20.25" x14ac:dyDescent="0.3">
      <c r="A77" s="6"/>
      <c r="B77" s="6"/>
      <c r="C77" s="6"/>
      <c r="D77" s="6"/>
      <c r="E77" s="6"/>
      <c r="F77" s="6"/>
      <c r="G77" s="7"/>
      <c r="H77" s="7"/>
      <c r="I77" s="7"/>
      <c r="J77" s="7"/>
      <c r="K77" s="7"/>
      <c r="L77" s="6"/>
      <c r="O77" s="56"/>
    </row>
  </sheetData>
  <mergeCells count="4">
    <mergeCell ref="B4:AG4"/>
    <mergeCell ref="B5:AG5"/>
    <mergeCell ref="B6:AG6"/>
    <mergeCell ref="B3:AG3"/>
  </mergeCells>
  <pageMargins left="1.1023622047244095" right="0.70866141732283472" top="0.74803149606299213" bottom="0.74803149606299213" header="0.31496062992125984" footer="0.31496062992125984"/>
  <pageSetup paperSize="9"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BG-Abril 22 </vt:lpstr>
      <vt:lpstr>COMPARATIVO</vt:lpstr>
      <vt:lpstr>'BG-Abril 22 '!Área_de_impresión</vt:lpstr>
      <vt:lpstr>COMPARATIVO!Área_de_impresión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Jasmín Suero</dc:creator>
  <cp:lastModifiedBy>PROPIEDAD DE</cp:lastModifiedBy>
  <cp:lastPrinted>2022-04-07T13:46:13Z</cp:lastPrinted>
  <dcterms:created xsi:type="dcterms:W3CDTF">2019-06-05T14:57:17Z</dcterms:created>
  <dcterms:modified xsi:type="dcterms:W3CDTF">2022-05-15T23:11:01Z</dcterms:modified>
</cp:coreProperties>
</file>