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PORTAL SEPT 2023\"/>
    </mc:Choice>
  </mc:AlternateContent>
  <bookViews>
    <workbookView xWindow="-120" yWindow="-120" windowWidth="29040" windowHeight="1584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2" l="1"/>
  <c r="E81" i="2"/>
  <c r="E78" i="2"/>
  <c r="E77" i="2"/>
  <c r="E72" i="2"/>
  <c r="E69" i="2"/>
  <c r="E64" i="2"/>
  <c r="E59" i="2"/>
  <c r="E55" i="2"/>
  <c r="E54" i="2"/>
  <c r="E47" i="2"/>
  <c r="E46" i="2"/>
  <c r="E38" i="2"/>
  <c r="E30" i="2"/>
  <c r="E28" i="2"/>
  <c r="E26" i="2"/>
  <c r="E23" i="2"/>
  <c r="E18" i="2"/>
  <c r="E12" i="2"/>
  <c r="E76" i="2" l="1"/>
  <c r="E86" i="2" s="1"/>
  <c r="D84" i="2"/>
  <c r="D81" i="2"/>
  <c r="D78" i="2"/>
  <c r="D77" i="2" s="1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R85" i="2" l="1"/>
  <c r="R84" i="2" s="1"/>
  <c r="R83" i="2"/>
  <c r="R82" i="2"/>
  <c r="R80" i="2"/>
  <c r="R79" i="2"/>
  <c r="R78" i="2" s="1"/>
  <c r="R74" i="2"/>
  <c r="R75" i="2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R72" i="2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P76" i="2"/>
  <c r="O76" i="2"/>
  <c r="O86" i="2" s="1"/>
  <c r="N76" i="2"/>
  <c r="M76" i="2"/>
  <c r="M86" i="2" s="1"/>
  <c r="L84" i="2"/>
  <c r="L81" i="2"/>
  <c r="L78" i="2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N86" i="2" l="1"/>
  <c r="R46" i="2"/>
  <c r="R76" i="2" s="1"/>
  <c r="R86" i="2" s="1"/>
  <c r="G77" i="2"/>
  <c r="Q86" i="2"/>
  <c r="L77" i="2"/>
  <c r="L76" i="2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<sst xmlns="http://schemas.openxmlformats.org/spreadsheetml/2006/main" count="103" uniqueCount="103">
  <si>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</si>
  <si>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</si>
  <si>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</si>
  <si>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</si>
  <si>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</si>
  <si>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</si>
  <si>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</si>
  <si>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</si>
  <si>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</si>
  <si>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</si>
  <si>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</si>
  <si>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</si>
  <si>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</si>
  <si>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</si>
  <si>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</si>
  <si>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</si>
  <si>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</si>
  <si>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</si>
  <si>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</si>
  <si>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</si>
  <si>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</si>
  <si>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</si>
  <si>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</si>
  <si>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</si>
  <si>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</si>
  <si>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</si>
  <si>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</si>
  <si>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</si>
  <si>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</si>
  <si>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</si>
  <si>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</si>
  <si>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</si>
  <si>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</si>
  <si>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</si>
  <si>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</si>
  <si>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</si>
  <si>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</si>
  <si>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</si>
  <si>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</si>
  <si>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</si>
  <si>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</si>
  <si>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</si>
  <si>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</si>
  <si>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</si>
  <si>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</si>
  <si>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</si>
  <si>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</si>
  <si>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</si>
  <si>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</si>
  <si>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</si>
  <si>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</si>
  <si>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</si>
  <si>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</si>
  <si>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</si>
  <si>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</si>
  <si>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</si>
  <si>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</si>
  <si>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</si>
  <si>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</si>
  <si>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</si>
  <si>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</si>
  <si>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</si>
  <si>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</si>
  <si>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</si>
  <si>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</si>
  <si>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</si>
  <si>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</si>
  <si>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</si>
  <si>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</si>
  <si>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</si>
  <si>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</si>
  <si>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</si>
  <si>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</si>
  <si>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</si>
  <si>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</si>
  <si>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</si>
  <si>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</si>
  <si>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</si>
  <si>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</si>
  <si>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</si>
  <si>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</si>
  <si>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</si>
  <si>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</si>
  <si>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</si>
  <si>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</si>
  <si>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</si>
  <si>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</si>
  <si>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</si>
  <si>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</si>
  <si>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</si>
  <si>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</si>
  <si>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</si>
  <si>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</si>
  <si>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</si>
  <si>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</si>
  <si>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</si>
  <si>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</si>
  <si>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</si>
  <si>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</si>
  <si>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2023</t>
  </si>
  <si>
    <t>PREPARADO POR:   Eluvina Mateo Alcantara                                                                           REVISADO POR:   Francisco De León</t>
  </si>
  <si>
    <t xml:space="preserve">  Enc. Departamento de Presupuesto                                                                                          Director Financiero </t>
  </si>
  <si>
    <t xml:space="preserve">Total General : FUENTE SIGEF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</si>
</sst>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5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390010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C86" sqref="C86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5.5703125" customWidth="1"/>
    <col min="5" max="5" width="15.85546875" customWidth="1"/>
    <col min="6" max="6" width="14.140625" customWidth="1"/>
    <col min="7" max="7" width="14" customWidth="1"/>
    <col min="8" max="8" width="14.140625" customWidth="1"/>
    <col min="9" max="9" width="14" customWidth="1"/>
    <col min="10" max="10" width="14.28515625" customWidth="1"/>
    <col min="11" max="12" width="13.85546875" customWidth="1"/>
    <col min="13" max="14" width="14.42578125" customWidth="1"/>
    <col min="15" max="15" width="7.42578125" customWidth="1"/>
    <col min="16" max="16" width="7.85546875" customWidth="1"/>
    <col min="17" max="17" width="7.7109375" customWidth="1"/>
    <col min="18" max="18" width="15" customWidth="1"/>
  </cols>
  <sheetData>
    <row r="3" spans="3:19" ht="28.5" customHeight="1" x14ac:dyDescent="0.25">
      <c r="C3" s="38" t="s">
        <v>96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3:19" ht="21" customHeight="1" x14ac:dyDescent="0.25">
      <c r="C4" s="36" t="s">
        <v>97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9" ht="15.75" x14ac:dyDescent="0.25">
      <c r="C5" s="45" t="s">
        <v>99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3:19" ht="15.75" customHeight="1" x14ac:dyDescent="0.25">
      <c r="C6" s="40" t="s">
        <v>90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3:19" ht="15.75" customHeight="1" x14ac:dyDescent="0.25">
      <c r="C7" s="41" t="s">
        <v>75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9" spans="3:19" ht="25.5" customHeight="1" x14ac:dyDescent="0.25">
      <c r="C9" s="42" t="s">
        <v>65</v>
      </c>
      <c r="D9" s="43" t="s">
        <v>92</v>
      </c>
      <c r="E9" s="43" t="s">
        <v>91</v>
      </c>
      <c r="F9" s="47" t="s">
        <v>89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3:19" x14ac:dyDescent="0.25">
      <c r="C10" s="42"/>
      <c r="D10" s="44"/>
      <c r="E10" s="44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767366500</v>
      </c>
      <c r="E12" s="11">
        <f>+E13+E14+E15+E16+E17</f>
        <v>774340500</v>
      </c>
      <c r="F12" s="16">
        <f t="shared" ref="F12:L12" si="0">+F13+F14+F15+F16+F17</f>
        <v>38878899.68</v>
      </c>
      <c r="G12" s="11">
        <f t="shared" si="0"/>
        <v>39780324.539999999</v>
      </c>
      <c r="H12" s="11">
        <f t="shared" si="0"/>
        <v>38810387.82</v>
      </c>
      <c r="I12" s="11">
        <f t="shared" si="0"/>
        <v>64634943.730000004</v>
      </c>
      <c r="J12" s="11">
        <f t="shared" si="0"/>
        <v>42252761.609999999</v>
      </c>
      <c r="K12" s="11">
        <f t="shared" si="0"/>
        <v>51548453.780000001</v>
      </c>
      <c r="L12" s="11">
        <f t="shared" si="0"/>
        <v>50133706.670000002</v>
      </c>
      <c r="M12" s="11">
        <f t="shared" ref="M12:Q12" si="1">+M13+M14+M15+M16+M17</f>
        <v>48236603.700000003</v>
      </c>
      <c r="N12" s="11">
        <f t="shared" si="1"/>
        <v>62653451.960000001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436929533.49000007</v>
      </c>
    </row>
    <row r="13" spans="3:19" x14ac:dyDescent="0.25">
      <c r="C13" s="4" t="s">
        <v>2</v>
      </c>
      <c r="D13" s="12">
        <v>527558000</v>
      </c>
      <c r="E13" s="12">
        <v>532108000</v>
      </c>
      <c r="F13" s="17">
        <v>31332308.079999998</v>
      </c>
      <c r="G13" s="12">
        <v>31692994.219999999</v>
      </c>
      <c r="H13" s="12">
        <v>31512340.550000001</v>
      </c>
      <c r="I13" s="12">
        <v>33287768.370000001</v>
      </c>
      <c r="J13" s="12">
        <v>31113258.969999999</v>
      </c>
      <c r="K13" s="12">
        <v>40088219.350000001</v>
      </c>
      <c r="L13" s="12">
        <v>38091927.5</v>
      </c>
      <c r="M13" s="12">
        <v>35522211.130000003</v>
      </c>
      <c r="N13" s="12">
        <v>40947613.979999997</v>
      </c>
      <c r="O13" s="12">
        <v>0</v>
      </c>
      <c r="P13" s="12">
        <v>0</v>
      </c>
      <c r="Q13" s="12">
        <v>0</v>
      </c>
      <c r="R13" s="12">
        <f>+F13+G13+H13+I13+J13+K13+L13+M13+N13+O13+P13+Q13</f>
        <v>313588642.15000004</v>
      </c>
    </row>
    <row r="14" spans="3:19" x14ac:dyDescent="0.25">
      <c r="C14" s="4" t="s">
        <v>3</v>
      </c>
      <c r="D14" s="12">
        <v>170150500</v>
      </c>
      <c r="E14" s="12">
        <v>171725500</v>
      </c>
      <c r="F14" s="17">
        <v>3141216.5</v>
      </c>
      <c r="G14" s="12">
        <v>3535966.5</v>
      </c>
      <c r="H14" s="12">
        <v>2746466.5</v>
      </c>
      <c r="I14" s="12">
        <v>26656683.420000002</v>
      </c>
      <c r="J14" s="12">
        <v>6358774.8099999996</v>
      </c>
      <c r="K14" s="12">
        <v>6494717.5</v>
      </c>
      <c r="L14" s="12">
        <v>6553717.5</v>
      </c>
      <c r="M14" s="12">
        <v>7472717.5</v>
      </c>
      <c r="N14" s="12">
        <v>7472717.5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70432977.730000004</v>
      </c>
    </row>
    <row r="15" spans="3:19" x14ac:dyDescent="0.25">
      <c r="C15" s="4" t="s">
        <v>4</v>
      </c>
      <c r="D15" s="12">
        <v>1000000</v>
      </c>
      <c r="E15" s="12">
        <v>1000000</v>
      </c>
      <c r="F15" s="17">
        <v>0</v>
      </c>
      <c r="G15" s="12">
        <v>22115.75</v>
      </c>
      <c r="H15" s="12">
        <v>43278.7</v>
      </c>
      <c r="I15" s="12">
        <v>67808.94</v>
      </c>
      <c r="J15" s="12">
        <v>85874.23</v>
      </c>
      <c r="K15" s="12">
        <v>0</v>
      </c>
      <c r="L15" s="12">
        <v>0</v>
      </c>
      <c r="M15" s="12">
        <v>100745.78</v>
      </c>
      <c r="N15" s="12">
        <v>30107.1</v>
      </c>
      <c r="O15" s="12">
        <v>0</v>
      </c>
      <c r="P15" s="12">
        <v>0</v>
      </c>
      <c r="Q15" s="12">
        <v>0</v>
      </c>
      <c r="R15" s="12">
        <f t="shared" si="3"/>
        <v>349930.5</v>
      </c>
      <c r="S15" s="7"/>
    </row>
    <row r="16" spans="3:19" x14ac:dyDescent="0.25">
      <c r="C16" s="4" t="s">
        <v>5</v>
      </c>
      <c r="D16" s="12">
        <v>10000000</v>
      </c>
      <c r="E16" s="12">
        <v>10200000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8243640</v>
      </c>
      <c r="O16" s="12">
        <v>0</v>
      </c>
      <c r="P16" s="12">
        <v>0</v>
      </c>
      <c r="Q16" s="12">
        <v>0</v>
      </c>
      <c r="R16" s="12">
        <f t="shared" si="3"/>
        <v>8243640</v>
      </c>
    </row>
    <row r="17" spans="3:18" x14ac:dyDescent="0.25">
      <c r="C17" s="4" t="s">
        <v>6</v>
      </c>
      <c r="D17" s="12">
        <v>58658000</v>
      </c>
      <c r="E17" s="12">
        <v>59307000</v>
      </c>
      <c r="F17" s="17">
        <v>4405375.0999999996</v>
      </c>
      <c r="G17" s="12">
        <v>4529248.07</v>
      </c>
      <c r="H17" s="12">
        <v>4508302.07</v>
      </c>
      <c r="I17" s="12">
        <v>4622683</v>
      </c>
      <c r="J17" s="12">
        <v>4694853.5999999996</v>
      </c>
      <c r="K17" s="12">
        <v>4965516.93</v>
      </c>
      <c r="L17" s="12">
        <v>5488061.6699999999</v>
      </c>
      <c r="M17" s="12">
        <v>5140929.29</v>
      </c>
      <c r="N17" s="12">
        <v>5959373.3799999999</v>
      </c>
      <c r="O17" s="12">
        <v>0</v>
      </c>
      <c r="P17" s="12">
        <v>0</v>
      </c>
      <c r="Q17" s="12">
        <v>0</v>
      </c>
      <c r="R17" s="12">
        <f t="shared" si="3"/>
        <v>44314343.110000007</v>
      </c>
    </row>
    <row r="18" spans="3:18" x14ac:dyDescent="0.25">
      <c r="C18" s="3" t="s">
        <v>7</v>
      </c>
      <c r="D18" s="11">
        <f>+D19+D20+D21+D22+D23+D24+D25+D26+D27</f>
        <v>70309312</v>
      </c>
      <c r="E18" s="11">
        <f>+E19+E20+E21+E22+E23+E24+E25+E26+E27</f>
        <v>69445802</v>
      </c>
      <c r="F18" s="16">
        <f t="shared" ref="F18:L18" si="4">+F19+F20+F21+F22+F23+F24+F25+F26+F27</f>
        <v>609614.94999999995</v>
      </c>
      <c r="G18" s="11">
        <f t="shared" si="4"/>
        <v>367340.42</v>
      </c>
      <c r="H18" s="11">
        <f t="shared" si="4"/>
        <v>3075734.5</v>
      </c>
      <c r="I18" s="11">
        <f t="shared" si="4"/>
        <v>3230661.87</v>
      </c>
      <c r="J18" s="11">
        <f t="shared" si="4"/>
        <v>1946424.8800000001</v>
      </c>
      <c r="K18" s="11">
        <f t="shared" si="4"/>
        <v>2660880.5700000003</v>
      </c>
      <c r="L18" s="11">
        <f t="shared" si="4"/>
        <v>4189529.7800000003</v>
      </c>
      <c r="M18" s="11">
        <f t="shared" ref="M18:Q18" si="5">+M19+M20+M21+M22+M23+M24+M25+M26+M27</f>
        <v>1998350.18</v>
      </c>
      <c r="N18" s="11">
        <f t="shared" si="5"/>
        <v>3411035.05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21489572.200000003</v>
      </c>
    </row>
    <row r="19" spans="3:18" x14ac:dyDescent="0.25">
      <c r="C19" s="4" t="s">
        <v>8</v>
      </c>
      <c r="D19" s="12">
        <v>24528998</v>
      </c>
      <c r="E19" s="12">
        <v>24528998</v>
      </c>
      <c r="F19" s="17">
        <v>423045.83</v>
      </c>
      <c r="G19" s="12">
        <v>367340.42</v>
      </c>
      <c r="H19" s="12">
        <v>1203582.83</v>
      </c>
      <c r="I19" s="12">
        <v>1316762.0900000001</v>
      </c>
      <c r="J19" s="12">
        <v>476504.88</v>
      </c>
      <c r="K19" s="12">
        <v>917057.64</v>
      </c>
      <c r="L19" s="12">
        <v>1329080.3999999999</v>
      </c>
      <c r="M19" s="12">
        <v>499068.05</v>
      </c>
      <c r="N19" s="12">
        <v>876682.16</v>
      </c>
      <c r="O19" s="12">
        <v>0</v>
      </c>
      <c r="P19" s="12">
        <v>0</v>
      </c>
      <c r="Q19" s="12">
        <v>0</v>
      </c>
      <c r="R19" s="12">
        <f>+F19+G19+H19+I19+J19+K19+L19+M19+N19+O19+P19+Q19</f>
        <v>7409124.2999999998</v>
      </c>
    </row>
    <row r="20" spans="3:18" x14ac:dyDescent="0.25">
      <c r="C20" s="4" t="s">
        <v>9</v>
      </c>
      <c r="D20" s="12">
        <v>3549200</v>
      </c>
      <c r="E20" s="12">
        <v>3549200</v>
      </c>
      <c r="F20" s="18">
        <v>0</v>
      </c>
      <c r="G20" s="13">
        <v>0</v>
      </c>
      <c r="H20" s="12">
        <v>3531.91</v>
      </c>
      <c r="I20" s="12">
        <v>207001.08</v>
      </c>
      <c r="J20" s="12">
        <v>219244</v>
      </c>
      <c r="K20" s="12">
        <v>199951</v>
      </c>
      <c r="L20" s="12">
        <v>129428.33</v>
      </c>
      <c r="M20" s="12">
        <v>554584.09</v>
      </c>
      <c r="N20" s="12">
        <v>644268.74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1958009.15</v>
      </c>
    </row>
    <row r="21" spans="3:18" x14ac:dyDescent="0.25">
      <c r="C21" s="4" t="s">
        <v>10</v>
      </c>
      <c r="D21" s="12">
        <v>5000000</v>
      </c>
      <c r="E21" s="12">
        <v>6166880</v>
      </c>
      <c r="F21" s="18">
        <v>0</v>
      </c>
      <c r="G21" s="13">
        <v>0</v>
      </c>
      <c r="H21" s="12">
        <v>0</v>
      </c>
      <c r="I21" s="12">
        <v>552370.51</v>
      </c>
      <c r="J21" s="12">
        <v>0</v>
      </c>
      <c r="K21" s="12">
        <v>551844.52</v>
      </c>
      <c r="L21" s="12">
        <v>710687.5</v>
      </c>
      <c r="M21" s="12">
        <v>0</v>
      </c>
      <c r="N21" s="12">
        <v>546555</v>
      </c>
      <c r="O21" s="12">
        <v>0</v>
      </c>
      <c r="P21" s="12">
        <v>0</v>
      </c>
      <c r="Q21" s="12">
        <v>0</v>
      </c>
      <c r="R21" s="12">
        <f t="shared" si="6"/>
        <v>2361457.5300000003</v>
      </c>
    </row>
    <row r="22" spans="3:18" x14ac:dyDescent="0.25">
      <c r="C22" s="4" t="s">
        <v>11</v>
      </c>
      <c r="D22" s="12">
        <v>460000</v>
      </c>
      <c r="E22" s="12">
        <v>460000</v>
      </c>
      <c r="F22" s="18">
        <v>0</v>
      </c>
      <c r="G22" s="13">
        <v>0</v>
      </c>
      <c r="H22" s="12">
        <v>0</v>
      </c>
      <c r="I22" s="13">
        <v>0</v>
      </c>
      <c r="J22" s="12">
        <v>4800</v>
      </c>
      <c r="K22" s="12">
        <v>0</v>
      </c>
      <c r="L22" s="12">
        <v>9820</v>
      </c>
      <c r="M22" s="12">
        <v>4120</v>
      </c>
      <c r="N22" s="12">
        <v>4460</v>
      </c>
      <c r="O22" s="12">
        <v>0</v>
      </c>
      <c r="P22" s="12">
        <v>0</v>
      </c>
      <c r="Q22" s="12">
        <v>0</v>
      </c>
      <c r="R22" s="12">
        <f t="shared" si="6"/>
        <v>23200</v>
      </c>
    </row>
    <row r="23" spans="3:18" x14ac:dyDescent="0.25">
      <c r="C23" s="4" t="s">
        <v>12</v>
      </c>
      <c r="D23" s="12">
        <v>12490619</v>
      </c>
      <c r="E23" s="12">
        <f>12490619-2030390</f>
        <v>10460229</v>
      </c>
      <c r="F23" s="17">
        <v>50000</v>
      </c>
      <c r="G23" s="12">
        <v>0</v>
      </c>
      <c r="H23" s="12">
        <v>100000</v>
      </c>
      <c r="I23" s="12">
        <v>50000</v>
      </c>
      <c r="J23" s="12">
        <v>54720</v>
      </c>
      <c r="K23" s="12">
        <v>50000</v>
      </c>
      <c r="L23" s="12">
        <v>50000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354720</v>
      </c>
    </row>
    <row r="24" spans="3:18" x14ac:dyDescent="0.25">
      <c r="C24" s="4" t="s">
        <v>13</v>
      </c>
      <c r="D24" s="12">
        <v>10760000</v>
      </c>
      <c r="E24" s="12">
        <v>10760000</v>
      </c>
      <c r="F24" s="17">
        <v>136569.12</v>
      </c>
      <c r="G24" s="12">
        <v>0</v>
      </c>
      <c r="H24" s="12">
        <v>1431255.63</v>
      </c>
      <c r="I24" s="12">
        <v>965918.95</v>
      </c>
      <c r="J24" s="12">
        <v>587269.09</v>
      </c>
      <c r="K24" s="12">
        <v>739237.19</v>
      </c>
      <c r="L24" s="12">
        <v>653925.62</v>
      </c>
      <c r="M24" s="12">
        <v>637775.75</v>
      </c>
      <c r="N24" s="12">
        <v>615062.15</v>
      </c>
      <c r="O24" s="12">
        <v>0</v>
      </c>
      <c r="P24" s="12">
        <v>0</v>
      </c>
      <c r="Q24" s="12">
        <v>0</v>
      </c>
      <c r="R24" s="12">
        <f t="shared" si="6"/>
        <v>5767013.5</v>
      </c>
    </row>
    <row r="25" spans="3:18" x14ac:dyDescent="0.25">
      <c r="C25" s="4" t="s">
        <v>14</v>
      </c>
      <c r="D25" s="12">
        <v>2450000</v>
      </c>
      <c r="E25" s="12">
        <v>2450000</v>
      </c>
      <c r="F25" s="18">
        <v>0</v>
      </c>
      <c r="G25" s="12">
        <v>0</v>
      </c>
      <c r="H25" s="12">
        <v>7063.33</v>
      </c>
      <c r="I25" s="12">
        <v>4589.37</v>
      </c>
      <c r="J25" s="12">
        <v>74150.5</v>
      </c>
      <c r="K25" s="12">
        <v>37522.720000000001</v>
      </c>
      <c r="L25" s="12">
        <v>92234</v>
      </c>
      <c r="M25" s="12">
        <v>107515.19</v>
      </c>
      <c r="N25" s="12">
        <v>152611.23000000001</v>
      </c>
      <c r="O25" s="12">
        <v>0</v>
      </c>
      <c r="P25" s="12">
        <v>0</v>
      </c>
      <c r="Q25" s="12">
        <v>0</v>
      </c>
      <c r="R25" s="12">
        <f t="shared" si="6"/>
        <v>475686.33999999997</v>
      </c>
    </row>
    <row r="26" spans="3:18" x14ac:dyDescent="0.25">
      <c r="C26" s="4" t="s">
        <v>15</v>
      </c>
      <c r="D26" s="12">
        <v>6204998</v>
      </c>
      <c r="E26" s="12">
        <f>6204998</f>
        <v>6204998</v>
      </c>
      <c r="F26" s="18">
        <v>0</v>
      </c>
      <c r="G26" s="12">
        <v>0</v>
      </c>
      <c r="H26" s="12">
        <v>214000</v>
      </c>
      <c r="I26" s="12">
        <v>104525.77</v>
      </c>
      <c r="J26" s="12">
        <v>306637.07</v>
      </c>
      <c r="K26" s="12">
        <v>154500</v>
      </c>
      <c r="L26" s="12">
        <v>1214353.93</v>
      </c>
      <c r="M26" s="12">
        <v>150063.6</v>
      </c>
      <c r="N26" s="12">
        <v>80051.070000000007</v>
      </c>
      <c r="O26" s="12">
        <v>0</v>
      </c>
      <c r="P26" s="12">
        <v>0</v>
      </c>
      <c r="Q26" s="12">
        <v>0</v>
      </c>
      <c r="R26" s="12">
        <f t="shared" si="6"/>
        <v>2224131.44</v>
      </c>
    </row>
    <row r="27" spans="3:18" x14ac:dyDescent="0.25">
      <c r="C27" s="4" t="s">
        <v>16</v>
      </c>
      <c r="D27" s="12">
        <v>4865497</v>
      </c>
      <c r="E27" s="12">
        <v>4865497</v>
      </c>
      <c r="F27" s="17">
        <v>0</v>
      </c>
      <c r="G27" s="12">
        <v>0</v>
      </c>
      <c r="H27" s="12">
        <v>116300.8</v>
      </c>
      <c r="I27" s="12">
        <v>29494.1</v>
      </c>
      <c r="J27" s="12">
        <v>223099.34</v>
      </c>
      <c r="K27" s="12">
        <v>10767.5</v>
      </c>
      <c r="L27" s="12">
        <v>0</v>
      </c>
      <c r="M27" s="12">
        <v>45223.5</v>
      </c>
      <c r="N27" s="12">
        <v>491344.7</v>
      </c>
      <c r="O27" s="12">
        <v>0</v>
      </c>
      <c r="P27" s="12">
        <v>0</v>
      </c>
      <c r="Q27" s="12">
        <v>0</v>
      </c>
      <c r="R27" s="12">
        <f t="shared" si="6"/>
        <v>916229.94</v>
      </c>
    </row>
    <row r="28" spans="3:18" x14ac:dyDescent="0.25">
      <c r="C28" s="3" t="s">
        <v>17</v>
      </c>
      <c r="D28" s="11">
        <f>+D29+D30+D31+D32+D33+D34+D35+D36+D37</f>
        <v>34035930</v>
      </c>
      <c r="E28" s="11">
        <f>+E29+E30+E31+E32+E33+E34+E35+E36+E37</f>
        <v>35405135</v>
      </c>
      <c r="F28" s="19">
        <f t="shared" ref="F28:L28" si="7">+F29+F30+F31+F32+F33+F34+F35+F36+F37</f>
        <v>0</v>
      </c>
      <c r="G28" s="11">
        <f t="shared" si="7"/>
        <v>0</v>
      </c>
      <c r="H28" s="11">
        <f t="shared" si="7"/>
        <v>4388280.0999999996</v>
      </c>
      <c r="I28" s="11">
        <f t="shared" si="7"/>
        <v>1031033.8699999999</v>
      </c>
      <c r="J28" s="11">
        <f t="shared" si="7"/>
        <v>3334602.16</v>
      </c>
      <c r="K28" s="11">
        <f t="shared" si="7"/>
        <v>1497400.31</v>
      </c>
      <c r="L28" s="11">
        <f t="shared" si="7"/>
        <v>3437681.0199999996</v>
      </c>
      <c r="M28" s="11">
        <f t="shared" ref="M28:Q28" si="8">+M29+M30+M31+M32+M33+M34+M35+M36+M37</f>
        <v>1239369.8299999998</v>
      </c>
      <c r="N28" s="11">
        <f t="shared" si="8"/>
        <v>4240144.7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19168511.990000002</v>
      </c>
    </row>
    <row r="29" spans="3:18" x14ac:dyDescent="0.25">
      <c r="C29" s="4" t="s">
        <v>18</v>
      </c>
      <c r="D29" s="12">
        <v>981960</v>
      </c>
      <c r="E29" s="12">
        <v>981960</v>
      </c>
      <c r="F29" s="18">
        <v>0</v>
      </c>
      <c r="G29" s="12">
        <v>0</v>
      </c>
      <c r="H29" s="12">
        <v>77680</v>
      </c>
      <c r="I29" s="12">
        <v>102360</v>
      </c>
      <c r="J29" s="12">
        <v>23020.79</v>
      </c>
      <c r="K29" s="12">
        <v>306698.14</v>
      </c>
      <c r="L29" s="12">
        <v>51762</v>
      </c>
      <c r="M29" s="12">
        <v>20199</v>
      </c>
      <c r="N29" s="12">
        <v>6119.6</v>
      </c>
      <c r="O29" s="12">
        <v>0</v>
      </c>
      <c r="P29" s="12">
        <v>0</v>
      </c>
      <c r="Q29" s="12">
        <v>0</v>
      </c>
      <c r="R29" s="12">
        <f>+F29+G29+H29+I29+J29+K29+L29+M29+N29+O29+P29+Q29</f>
        <v>587839.53</v>
      </c>
    </row>
    <row r="30" spans="3:18" x14ac:dyDescent="0.25">
      <c r="C30" s="4" t="s">
        <v>19</v>
      </c>
      <c r="D30" s="12">
        <v>3200000</v>
      </c>
      <c r="E30" s="12">
        <f>3200000</f>
        <v>3200000</v>
      </c>
      <c r="F30" s="18">
        <v>0</v>
      </c>
      <c r="G30" s="13">
        <v>0</v>
      </c>
      <c r="H30" s="13">
        <v>0</v>
      </c>
      <c r="I30" s="13">
        <v>0</v>
      </c>
      <c r="J30" s="12">
        <v>287833.03999999998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287833.03999999998</v>
      </c>
    </row>
    <row r="31" spans="3:18" x14ac:dyDescent="0.25">
      <c r="C31" s="4" t="s">
        <v>20</v>
      </c>
      <c r="D31" s="12">
        <v>2140000</v>
      </c>
      <c r="E31" s="12">
        <v>2140000</v>
      </c>
      <c r="F31" s="18">
        <v>0</v>
      </c>
      <c r="G31" s="13">
        <v>0</v>
      </c>
      <c r="H31" s="12">
        <v>0</v>
      </c>
      <c r="I31" s="12">
        <v>566400</v>
      </c>
      <c r="J31" s="12">
        <v>166819.62</v>
      </c>
      <c r="K31" s="12">
        <v>546967.92000000004</v>
      </c>
      <c r="L31" s="12">
        <v>4829.01</v>
      </c>
      <c r="M31" s="12">
        <v>826</v>
      </c>
      <c r="N31" s="12">
        <v>376577.53</v>
      </c>
      <c r="O31" s="12">
        <v>0</v>
      </c>
      <c r="P31" s="12">
        <v>0</v>
      </c>
      <c r="Q31" s="12">
        <v>0</v>
      </c>
      <c r="R31" s="12">
        <f t="shared" si="10"/>
        <v>1662420.08</v>
      </c>
    </row>
    <row r="32" spans="3:18" x14ac:dyDescent="0.25">
      <c r="C32" s="4" t="s">
        <v>21</v>
      </c>
      <c r="D32" s="12">
        <v>592620</v>
      </c>
      <c r="E32" s="12">
        <v>592620</v>
      </c>
      <c r="F32" s="18">
        <v>0</v>
      </c>
      <c r="G32" s="13">
        <v>0</v>
      </c>
      <c r="H32" s="13">
        <v>0</v>
      </c>
      <c r="I32" s="13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0</v>
      </c>
    </row>
    <row r="33" spans="3:18" x14ac:dyDescent="0.25">
      <c r="C33" s="4" t="s">
        <v>22</v>
      </c>
      <c r="D33" s="12">
        <v>1000000</v>
      </c>
      <c r="E33" s="12">
        <v>1000000</v>
      </c>
      <c r="F33" s="18">
        <v>0</v>
      </c>
      <c r="G33" s="13">
        <v>0</v>
      </c>
      <c r="H33" s="12">
        <v>0</v>
      </c>
      <c r="I33" s="12">
        <v>0</v>
      </c>
      <c r="J33" s="12">
        <v>2120</v>
      </c>
      <c r="K33" s="12">
        <v>61360</v>
      </c>
      <c r="L33" s="12">
        <v>125</v>
      </c>
      <c r="M33" s="12">
        <v>0</v>
      </c>
      <c r="N33" s="12">
        <v>6545.37</v>
      </c>
      <c r="O33" s="12">
        <v>0</v>
      </c>
      <c r="P33" s="12">
        <v>0</v>
      </c>
      <c r="Q33" s="12">
        <v>0</v>
      </c>
      <c r="R33" s="12">
        <f t="shared" si="10"/>
        <v>70150.37</v>
      </c>
    </row>
    <row r="34" spans="3:18" x14ac:dyDescent="0.25">
      <c r="C34" s="4" t="s">
        <v>23</v>
      </c>
      <c r="D34" s="12">
        <v>1400000</v>
      </c>
      <c r="E34" s="12">
        <v>1416995</v>
      </c>
      <c r="F34" s="18">
        <v>0</v>
      </c>
      <c r="G34" s="13">
        <v>0</v>
      </c>
      <c r="H34" s="12">
        <v>0</v>
      </c>
      <c r="I34" s="12">
        <v>33530.720000000001</v>
      </c>
      <c r="J34" s="12">
        <v>5500</v>
      </c>
      <c r="K34" s="12">
        <v>52392</v>
      </c>
      <c r="L34" s="12">
        <v>720</v>
      </c>
      <c r="M34" s="12">
        <v>30668.2</v>
      </c>
      <c r="N34" s="12">
        <v>1169.83</v>
      </c>
      <c r="O34" s="12">
        <v>0</v>
      </c>
      <c r="P34" s="12">
        <v>0</v>
      </c>
      <c r="Q34" s="12">
        <v>0</v>
      </c>
      <c r="R34" s="12">
        <f t="shared" si="10"/>
        <v>123980.75</v>
      </c>
    </row>
    <row r="35" spans="3:18" x14ac:dyDescent="0.25">
      <c r="C35" s="4" t="s">
        <v>24</v>
      </c>
      <c r="D35" s="12">
        <v>17168800</v>
      </c>
      <c r="E35" s="12">
        <v>19513510</v>
      </c>
      <c r="F35" s="18">
        <v>0</v>
      </c>
      <c r="G35" s="13">
        <v>0</v>
      </c>
      <c r="H35" s="12">
        <v>4166200</v>
      </c>
      <c r="I35" s="12">
        <v>112699.2</v>
      </c>
      <c r="J35" s="12">
        <v>2440577.42</v>
      </c>
      <c r="K35" s="12">
        <v>3304</v>
      </c>
      <c r="L35" s="12">
        <v>3371645</v>
      </c>
      <c r="M35" s="12">
        <v>10763</v>
      </c>
      <c r="N35" s="12">
        <v>3369292</v>
      </c>
      <c r="O35" s="12">
        <v>0</v>
      </c>
      <c r="P35" s="12">
        <v>0</v>
      </c>
      <c r="Q35" s="12">
        <v>0</v>
      </c>
      <c r="R35" s="12">
        <f t="shared" si="10"/>
        <v>13474480.620000001</v>
      </c>
    </row>
    <row r="36" spans="3:18" x14ac:dyDescent="0.25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25">
      <c r="C37" s="4" t="s">
        <v>26</v>
      </c>
      <c r="D37" s="12">
        <v>7552550</v>
      </c>
      <c r="E37" s="12">
        <v>6560050</v>
      </c>
      <c r="F37" s="18">
        <v>0</v>
      </c>
      <c r="G37" s="13">
        <v>0</v>
      </c>
      <c r="H37" s="12">
        <v>144400.1</v>
      </c>
      <c r="I37" s="12">
        <v>216043.95</v>
      </c>
      <c r="J37" s="12">
        <v>408731.29</v>
      </c>
      <c r="K37" s="12">
        <v>526678.25</v>
      </c>
      <c r="L37" s="12">
        <v>8600.01</v>
      </c>
      <c r="M37" s="12">
        <v>1176913.6299999999</v>
      </c>
      <c r="N37" s="12">
        <v>480440.37</v>
      </c>
      <c r="O37" s="12">
        <v>0</v>
      </c>
      <c r="P37" s="12">
        <v>0</v>
      </c>
      <c r="Q37" s="12">
        <v>0</v>
      </c>
      <c r="R37" s="12">
        <f t="shared" si="10"/>
        <v>2961807.6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42661190</v>
      </c>
      <c r="E54" s="11">
        <f>+E55+E56+E57+E58+E59+E60+E61+E62+E63</f>
        <v>49411190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5543889.9800000004</v>
      </c>
      <c r="J54" s="11">
        <f t="shared" si="17"/>
        <v>272285</v>
      </c>
      <c r="K54" s="11">
        <f t="shared" si="17"/>
        <v>642878.16</v>
      </c>
      <c r="L54" s="11">
        <f t="shared" si="17"/>
        <v>4931086.66</v>
      </c>
      <c r="M54" s="11">
        <f t="shared" ref="M54:Q54" si="18">+M55+M56+M57+M58+M59+M60+M61+M62+M63</f>
        <v>705615.75</v>
      </c>
      <c r="N54" s="11">
        <f t="shared" si="18"/>
        <v>5438012.5700000003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17533768.120000001</v>
      </c>
    </row>
    <row r="55" spans="3:18" x14ac:dyDescent="0.25">
      <c r="C55" s="4" t="s">
        <v>44</v>
      </c>
      <c r="D55" s="12">
        <v>27461190</v>
      </c>
      <c r="E55" s="12">
        <f>29461190-1250000</f>
        <v>28211190</v>
      </c>
      <c r="F55" s="18">
        <v>0</v>
      </c>
      <c r="G55" s="13">
        <v>0</v>
      </c>
      <c r="H55" s="13">
        <v>0</v>
      </c>
      <c r="I55" s="13">
        <v>0</v>
      </c>
      <c r="J55" s="12">
        <v>115050</v>
      </c>
      <c r="K55" s="12">
        <v>36948.160000000003</v>
      </c>
      <c r="L55" s="12">
        <v>4931086.66</v>
      </c>
      <c r="M55" s="12">
        <v>45695.5</v>
      </c>
      <c r="N55" s="12">
        <v>4376206.78</v>
      </c>
      <c r="O55" s="12">
        <v>0</v>
      </c>
      <c r="P55" s="12">
        <v>0</v>
      </c>
      <c r="Q55" s="12">
        <v>0</v>
      </c>
      <c r="R55" s="12">
        <f>+F55+G55+H55+I55+J55+K55+L55+M55+N55+O55+P55+Q55</f>
        <v>9504987.1000000015</v>
      </c>
    </row>
    <row r="56" spans="3:18" x14ac:dyDescent="0.25">
      <c r="C56" s="4" t="s">
        <v>45</v>
      </c>
      <c r="D56" s="12">
        <v>400000</v>
      </c>
      <c r="E56" s="12">
        <v>400000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4" t="s">
        <v>46</v>
      </c>
      <c r="D57" s="12">
        <v>200000</v>
      </c>
      <c r="E57" s="12">
        <v>200000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6000000</v>
      </c>
      <c r="F58" s="18">
        <v>0</v>
      </c>
      <c r="G58" s="13">
        <v>0</v>
      </c>
      <c r="H58" s="13">
        <v>0</v>
      </c>
      <c r="I58" s="12">
        <v>5543889.9800000004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f t="shared" si="20"/>
        <v>5543889.9800000004</v>
      </c>
    </row>
    <row r="59" spans="3:18" x14ac:dyDescent="0.25">
      <c r="C59" s="4" t="s">
        <v>48</v>
      </c>
      <c r="D59" s="12">
        <v>4600000</v>
      </c>
      <c r="E59" s="12">
        <f>4600000</f>
        <v>4600000</v>
      </c>
      <c r="F59" s="18">
        <v>0</v>
      </c>
      <c r="G59" s="13">
        <v>0</v>
      </c>
      <c r="H59" s="13">
        <v>0</v>
      </c>
      <c r="I59" s="12">
        <v>0</v>
      </c>
      <c r="J59" s="12">
        <v>157235</v>
      </c>
      <c r="K59" s="12">
        <v>605930</v>
      </c>
      <c r="L59" s="12">
        <v>0</v>
      </c>
      <c r="M59" s="12">
        <v>0</v>
      </c>
      <c r="N59" s="12">
        <v>324559.64</v>
      </c>
      <c r="O59" s="12">
        <v>0</v>
      </c>
      <c r="P59" s="12">
        <v>0</v>
      </c>
      <c r="Q59" s="12">
        <v>0</v>
      </c>
      <c r="R59" s="12">
        <f t="shared" si="20"/>
        <v>1087724.6400000001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10000000</v>
      </c>
      <c r="E63" s="12">
        <v>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659920.25</v>
      </c>
      <c r="N63" s="12">
        <v>737246.15</v>
      </c>
      <c r="O63" s="12">
        <v>0</v>
      </c>
      <c r="P63" s="12">
        <v>0</v>
      </c>
      <c r="Q63" s="12">
        <v>0</v>
      </c>
      <c r="R63" s="12">
        <f t="shared" si="20"/>
        <v>1397166.4</v>
      </c>
    </row>
    <row r="64" spans="3:18" x14ac:dyDescent="0.25">
      <c r="C64" s="3" t="s">
        <v>53</v>
      </c>
      <c r="D64" s="11">
        <f>+D65+D66+D67+D68</f>
        <v>700000</v>
      </c>
      <c r="E64" s="11">
        <f>+E65+E66+E67+E68</f>
        <v>60870765.009999998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9750748.4499999993</v>
      </c>
      <c r="J64" s="11">
        <f t="shared" si="21"/>
        <v>3991245.14</v>
      </c>
      <c r="K64" s="11">
        <f t="shared" si="21"/>
        <v>7634759.3300000001</v>
      </c>
      <c r="L64" s="11">
        <f t="shared" si="21"/>
        <v>12970499.289999999</v>
      </c>
      <c r="M64" s="11">
        <f t="shared" ref="M64:Q64" si="22">+M65+M66+M67+M68</f>
        <v>3664793.02</v>
      </c>
      <c r="N64" s="11">
        <f t="shared" si="22"/>
        <v>2160231.9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40172277.130000003</v>
      </c>
    </row>
    <row r="65" spans="3:18" x14ac:dyDescent="0.25">
      <c r="C65" s="4" t="s">
        <v>54</v>
      </c>
      <c r="D65" s="12">
        <v>700000</v>
      </c>
      <c r="E65" s="12">
        <v>60870765.009999998</v>
      </c>
      <c r="F65" s="18">
        <v>0</v>
      </c>
      <c r="G65" s="13">
        <v>0</v>
      </c>
      <c r="H65" s="12">
        <v>0</v>
      </c>
      <c r="I65" s="12">
        <v>9750748.4499999993</v>
      </c>
      <c r="J65" s="12">
        <v>3991245.14</v>
      </c>
      <c r="K65" s="12">
        <v>7634759.3300000001</v>
      </c>
      <c r="L65" s="12">
        <v>12970499.289999999</v>
      </c>
      <c r="M65" s="12">
        <v>3664793.02</v>
      </c>
      <c r="N65" s="12">
        <v>2160231.9</v>
      </c>
      <c r="O65" s="12">
        <v>0</v>
      </c>
      <c r="P65" s="12">
        <v>0</v>
      </c>
      <c r="Q65" s="12">
        <v>0</v>
      </c>
      <c r="R65" s="12">
        <f>+F65+G65+H65+I65+J65+K65+L65+M65+N65+O65+P65+Q65</f>
        <v>40172277.130000003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915072932</v>
      </c>
      <c r="E76" s="15">
        <f>+E12+E18+E28+E38+E46+E54+E64+E69+E72</f>
        <v>989473392.00999999</v>
      </c>
      <c r="F76" s="20">
        <f t="shared" ref="F76:L76" si="32">+F12+F18+F28+F38+F46+F54+F64+F69+F72</f>
        <v>39488514.630000003</v>
      </c>
      <c r="G76" s="15">
        <f t="shared" si="32"/>
        <v>40147664.960000001</v>
      </c>
      <c r="H76" s="15">
        <f t="shared" si="32"/>
        <v>46274402.420000002</v>
      </c>
      <c r="I76" s="15">
        <f t="shared" si="32"/>
        <v>84191277.900000021</v>
      </c>
      <c r="J76" s="15">
        <f t="shared" si="32"/>
        <v>51797318.790000007</v>
      </c>
      <c r="K76" s="15">
        <f t="shared" si="32"/>
        <v>63984372.149999999</v>
      </c>
      <c r="L76" s="15">
        <f t="shared" si="32"/>
        <v>75662503.419999987</v>
      </c>
      <c r="M76" s="15">
        <f t="shared" ref="M76:Q76" si="33">+M12+M18+M28+M38+M46+M54+M64+M69+M72</f>
        <v>55844732.480000004</v>
      </c>
      <c r="N76" s="15">
        <f t="shared" si="33"/>
        <v>77902876.180000007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535293662.93000007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915072932</v>
      </c>
      <c r="E86" s="32">
        <f>+E76+E77</f>
        <v>989473392.00999999</v>
      </c>
      <c r="F86" s="27">
        <f t="shared" ref="F86:R86" si="39">+F76+F77</f>
        <v>39488514.630000003</v>
      </c>
      <c r="G86" s="27">
        <f t="shared" si="39"/>
        <v>40147664.960000001</v>
      </c>
      <c r="H86" s="27">
        <f t="shared" si="39"/>
        <v>46274402.420000002</v>
      </c>
      <c r="I86" s="27">
        <f t="shared" si="39"/>
        <v>84191277.900000021</v>
      </c>
      <c r="J86" s="27">
        <f t="shared" si="39"/>
        <v>51797318.790000007</v>
      </c>
      <c r="K86" s="27">
        <f t="shared" si="39"/>
        <v>63984372.149999999</v>
      </c>
      <c r="L86" s="27">
        <f t="shared" si="39"/>
        <v>75662503.419999987</v>
      </c>
      <c r="M86" s="27">
        <f t="shared" si="39"/>
        <v>55844732.480000004</v>
      </c>
      <c r="N86" s="27">
        <f t="shared" si="39"/>
        <v>77902876.180000007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535293662.93000007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100</v>
      </c>
      <c r="D98" s="30"/>
    </row>
    <row r="99" spans="3:5" x14ac:dyDescent="0.25">
      <c r="C99" s="31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2023-09-01T17:41:54Z</cp:lastPrinted>
  <dcterms:created xsi:type="dcterms:W3CDTF">2021-07-29T18:58:50Z</dcterms:created>
  <dcterms:modified xsi:type="dcterms:W3CDTF">2023-10-11T22:02:16Z</dcterms:modified>
</cp:coreProperties>
</file>