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vidami\Desktop\"/>
    </mc:Choice>
  </mc:AlternateContent>
  <bookViews>
    <workbookView xWindow="0" yWindow="0" windowWidth="28800" windowHeight="124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2" i="2"/>
  <c r="E69" i="2"/>
  <c r="E64" i="2"/>
  <c r="E54" i="2"/>
  <c r="E46" i="2"/>
  <c r="E38" i="2"/>
  <c r="E28" i="2"/>
  <c r="E18" i="2"/>
  <c r="E12" i="2"/>
  <c r="E76" i="2" l="1"/>
  <c r="E86" i="2" s="1"/>
  <c r="E77" i="2"/>
  <c r="R85" i="2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O86" i="2" s="1"/>
  <c r="N76" i="2"/>
  <c r="N86" i="2" s="1"/>
  <c r="M76" i="2"/>
  <c r="M86" i="2" s="1"/>
  <c r="L84" i="2"/>
  <c r="L81" i="2"/>
  <c r="L78" i="2"/>
  <c r="K84" i="2"/>
  <c r="K81" i="2"/>
  <c r="K78" i="2"/>
  <c r="K77" i="2" s="1"/>
  <c r="J84" i="2"/>
  <c r="J81" i="2"/>
  <c r="J78" i="2"/>
  <c r="I84" i="2"/>
  <c r="I81" i="2"/>
  <c r="I78" i="2"/>
  <c r="I77" i="2" s="1"/>
  <c r="H84" i="2"/>
  <c r="H81" i="2"/>
  <c r="H77" i="2" s="1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F77" i="2" l="1"/>
  <c r="G77" i="2"/>
  <c r="Q86" i="2"/>
  <c r="L77" i="2"/>
  <c r="R46" i="2"/>
  <c r="J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F76" i="2"/>
  <c r="F86" i="2" s="1"/>
  <c r="R76" i="2"/>
  <c r="R86" i="2" s="1"/>
  <c r="D84" i="2"/>
  <c r="D81" i="2"/>
  <c r="D78" i="2"/>
  <c r="D77" i="2" s="1"/>
  <c r="D72" i="2"/>
  <c r="D69" i="2"/>
  <c r="D64" i="2"/>
  <c r="D54" i="2"/>
  <c r="D47" i="2"/>
  <c r="D46" i="2" s="1"/>
  <c r="D38" i="2" s="1"/>
  <c r="D28" i="2"/>
  <c r="D18" i="2"/>
  <c r="D12" i="2"/>
  <c r="G86" i="2" l="1"/>
  <c r="D76" i="2"/>
  <c r="D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<sst xmlns="http://schemas.openxmlformats.org/spreadsheetml/2006/main" count="103" uniqueCount="103">
  <si>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</si>
  <si>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</si>
  <si>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</si>
  <si>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</si>
  <si>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</si>
  <si>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</si>
  <si>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</si>
  <si>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</si>
  <si>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</si>
  <si>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</si>
  <si>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</si>
  <si>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</si>
  <si>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</si>
  <si>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</si>
  <si>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</si>
  <si>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</si>
  <si>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</si>
  <si>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</si>
  <si>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</si>
  <si>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</si>
  <si>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</si>
  <si>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</si>
  <si>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</si>
  <si>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</si>
  <si>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</si>
  <si>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</si>
  <si>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</si>
  <si>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</si>
  <si>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</si>
  <si>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</si>
  <si>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</si>
  <si>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</si>
  <si>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</si>
  <si>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</si>
  <si>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</si>
  <si>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</si>
  <si>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</si>
  <si>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</si>
  <si>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</si>
  <si>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</si>
  <si>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</si>
  <si>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</si>
  <si>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</si>
  <si>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</si>
  <si>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</si>
  <si>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</si>
  <si>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</si>
  <si>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</si>
  <si>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</si>
  <si>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</si>
  <si>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</si>
  <si>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</si>
  <si>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</si>
  <si>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</si>
  <si>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</si>
  <si>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</si>
  <si>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</si>
  <si>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</si>
  <si>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</si>
  <si>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</si>
  <si>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</si>
  <si>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</si>
  <si>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</si>
  <si>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</si>
  <si>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</si>
  <si>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</si>
  <si>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</si>
  <si>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</si>
  <si>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</si>
  <si>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</si>
  <si>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</si>
  <si>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</si>
  <si>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</si>
  <si>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</si>
  <si>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</si>
  <si>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</si>
  <si>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</si>
  <si>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</si>
  <si>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</si>
  <si>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</si>
  <si>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</si>
  <si>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</si>
  <si>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</si>
  <si>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</si>
  <si>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</si>
  <si>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</si>
  <si>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</si>
  <si>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</si>
  <si>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</si>
  <si>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</si>
  <si>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</si>
  <si>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</si>
  <si>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</si>
  <si>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</si>
  <si>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</si>
  <si>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</si>
  <si>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</si>
  <si>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</si>
  <si>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</si>
  <si>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</si>
  <si>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</si>
  <si>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Total General FUENTE SIGEF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</si>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</sst>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43" fontId="3" fillId="5" borderId="12" xfId="0" applyNumberFormat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532885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5" sqref="C5:R5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76.42578125" customWidth="1"/>
    <col min="4" max="4" width="16.28515625" customWidth="1"/>
    <col min="5" max="5" width="15.140625" customWidth="1"/>
    <col min="6" max="6" width="13.85546875" customWidth="1"/>
    <col min="7" max="7" width="14" customWidth="1"/>
    <col min="8" max="8" width="14.42578125" customWidth="1"/>
    <col min="9" max="9" width="14.7109375" customWidth="1"/>
    <col min="10" max="10" width="13.85546875" customWidth="1"/>
    <col min="11" max="11" width="6" customWidth="1"/>
    <col min="12" max="12" width="6.7109375" customWidth="1"/>
    <col min="13" max="13" width="5.42578125" customWidth="1"/>
    <col min="14" max="14" width="8.140625" customWidth="1"/>
    <col min="15" max="15" width="7" customWidth="1"/>
    <col min="16" max="16" width="7.7109375" customWidth="1"/>
    <col min="17" max="17" width="5.7109375" customWidth="1"/>
    <col min="18" max="18" width="15" customWidth="1"/>
  </cols>
  <sheetData>
    <row r="3" spans="3:19" ht="28.5" customHeight="1" x14ac:dyDescent="0.25">
      <c r="C3" s="40" t="s">
        <v>96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42" t="s">
        <v>97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3:19" ht="15.75" x14ac:dyDescent="0.25">
      <c r="C5" s="47" t="s">
        <v>102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9" t="s">
        <v>90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3:19" ht="15.75" customHeight="1" x14ac:dyDescent="0.25">
      <c r="C7" s="36" t="s">
        <v>75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9" spans="3:19" ht="25.5" customHeight="1" x14ac:dyDescent="0.25">
      <c r="C9" s="44" t="s">
        <v>65</v>
      </c>
      <c r="D9" s="45" t="s">
        <v>92</v>
      </c>
      <c r="E9" s="45" t="s">
        <v>91</v>
      </c>
      <c r="F9" s="37" t="s">
        <v>89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</row>
    <row r="10" spans="3:19" x14ac:dyDescent="0.25">
      <c r="C10" s="44"/>
      <c r="D10" s="46"/>
      <c r="E10" s="46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753431903</v>
      </c>
      <c r="E12" s="11">
        <f>+E13+E14+E15+E16+E17</f>
        <v>762038375.96000004</v>
      </c>
      <c r="F12" s="16">
        <f t="shared" ref="F12:L12" si="0">+F13+F14+F15+F16+F17</f>
        <v>1341079.8999999999</v>
      </c>
      <c r="G12" s="11">
        <f t="shared" si="0"/>
        <v>67320960.600000009</v>
      </c>
      <c r="H12" s="11">
        <f t="shared" si="0"/>
        <v>34916712.530000001</v>
      </c>
      <c r="I12" s="11">
        <f t="shared" si="0"/>
        <v>34522945.009999998</v>
      </c>
      <c r="J12" s="11">
        <f t="shared" si="0"/>
        <v>64450808.93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202552506.97</v>
      </c>
    </row>
    <row r="13" spans="3:19" x14ac:dyDescent="0.25">
      <c r="C13" s="4" t="s">
        <v>2</v>
      </c>
      <c r="D13" s="12">
        <v>538613286</v>
      </c>
      <c r="E13" s="12">
        <v>544463286</v>
      </c>
      <c r="F13" s="17">
        <v>157700.94</v>
      </c>
      <c r="G13" s="12">
        <v>57533893.520000003</v>
      </c>
      <c r="H13" s="12">
        <v>28804798.129999999</v>
      </c>
      <c r="I13" s="12">
        <v>28842968.300000001</v>
      </c>
      <c r="J13" s="12">
        <v>32223836.57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147563197.46000001</v>
      </c>
    </row>
    <row r="14" spans="3:19" x14ac:dyDescent="0.25">
      <c r="C14" s="4" t="s">
        <v>3</v>
      </c>
      <c r="D14" s="12">
        <v>149677093</v>
      </c>
      <c r="E14" s="12">
        <v>151252093</v>
      </c>
      <c r="F14" s="17">
        <v>1159266.5</v>
      </c>
      <c r="G14" s="12">
        <v>1159266.5</v>
      </c>
      <c r="H14" s="12">
        <v>1796766.5</v>
      </c>
      <c r="I14" s="12">
        <v>1359266.5</v>
      </c>
      <c r="J14" s="12">
        <v>27835663.420000002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33310229.420000002</v>
      </c>
    </row>
    <row r="15" spans="3:19" x14ac:dyDescent="0.25">
      <c r="C15" s="4" t="s">
        <v>4</v>
      </c>
      <c r="D15" s="12">
        <v>600000</v>
      </c>
      <c r="E15" s="12">
        <v>600000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12">
        <v>6856000</v>
      </c>
      <c r="E16" s="12">
        <v>6856000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57685524</v>
      </c>
      <c r="E17" s="12">
        <v>58866996.960000001</v>
      </c>
      <c r="F17" s="17">
        <v>24112.46</v>
      </c>
      <c r="G17" s="12">
        <v>8627800.5800000001</v>
      </c>
      <c r="H17" s="12">
        <v>4315147.9000000004</v>
      </c>
      <c r="I17" s="12">
        <v>4320710.21</v>
      </c>
      <c r="J17" s="12">
        <v>4391308.9400000004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21679080.090000004</v>
      </c>
    </row>
    <row r="18" spans="3:18" x14ac:dyDescent="0.25">
      <c r="C18" s="3" t="s">
        <v>7</v>
      </c>
      <c r="D18" s="11">
        <f>+D19+D20+D21+D22+D23+D24+D25+D26+D27</f>
        <v>53016690</v>
      </c>
      <c r="E18" s="11">
        <f>+E19+E20+E21+E22+E23+E24+E25+E26+E27</f>
        <v>88721443.429999992</v>
      </c>
      <c r="F18" s="16">
        <f t="shared" ref="F18:L18" si="4">+F19+F20+F21+F22+F23+F24+F25+F26+F27</f>
        <v>316964.37</v>
      </c>
      <c r="G18" s="11">
        <f t="shared" si="4"/>
        <v>2140960.2399999998</v>
      </c>
      <c r="H18" s="11">
        <f t="shared" si="4"/>
        <v>4120091.27</v>
      </c>
      <c r="I18" s="11">
        <f t="shared" si="4"/>
        <v>2193220.88</v>
      </c>
      <c r="J18" s="11">
        <f t="shared" si="4"/>
        <v>2034224.88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10805461.640000001</v>
      </c>
    </row>
    <row r="19" spans="3:18" x14ac:dyDescent="0.25">
      <c r="C19" s="4" t="s">
        <v>8</v>
      </c>
      <c r="D19" s="12">
        <v>11010000</v>
      </c>
      <c r="E19" s="12">
        <v>11010000</v>
      </c>
      <c r="F19" s="17">
        <v>7633.69</v>
      </c>
      <c r="G19" s="12">
        <v>1077804.52</v>
      </c>
      <c r="H19" s="12">
        <v>805492.69</v>
      </c>
      <c r="I19" s="12">
        <v>1192336.2</v>
      </c>
      <c r="J19" s="12">
        <v>867575.28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3950842.38</v>
      </c>
    </row>
    <row r="20" spans="3:18" x14ac:dyDescent="0.25">
      <c r="C20" s="4" t="s">
        <v>9</v>
      </c>
      <c r="D20" s="12">
        <v>1500000</v>
      </c>
      <c r="E20" s="12">
        <v>1250000</v>
      </c>
      <c r="F20" s="18">
        <v>0</v>
      </c>
      <c r="G20" s="13">
        <v>0</v>
      </c>
      <c r="H20" s="12">
        <v>216266.92</v>
      </c>
      <c r="I20" s="12">
        <v>0</v>
      </c>
      <c r="J20" s="12">
        <v>199125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415391.92000000004</v>
      </c>
    </row>
    <row r="21" spans="3:18" x14ac:dyDescent="0.25">
      <c r="C21" s="4" t="s">
        <v>10</v>
      </c>
      <c r="D21" s="12">
        <v>7800000</v>
      </c>
      <c r="E21" s="12">
        <v>6900000</v>
      </c>
      <c r="F21" s="18">
        <v>0</v>
      </c>
      <c r="G21" s="13">
        <v>0</v>
      </c>
      <c r="H21" s="12">
        <v>149502.5</v>
      </c>
      <c r="I21" s="12">
        <v>285877.5</v>
      </c>
      <c r="J21" s="12">
        <v>63450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498830</v>
      </c>
    </row>
    <row r="22" spans="3:18" x14ac:dyDescent="0.25">
      <c r="C22" s="4" t="s">
        <v>11</v>
      </c>
      <c r="D22" s="12">
        <v>800000</v>
      </c>
      <c r="E22" s="12">
        <v>1500823.09</v>
      </c>
      <c r="F22" s="18">
        <v>0</v>
      </c>
      <c r="G22" s="13">
        <v>0</v>
      </c>
      <c r="H22" s="12">
        <v>9979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9979</v>
      </c>
    </row>
    <row r="23" spans="3:18" x14ac:dyDescent="0.25">
      <c r="C23" s="4" t="s">
        <v>12</v>
      </c>
      <c r="D23" s="12">
        <v>7443000</v>
      </c>
      <c r="E23" s="12">
        <v>8865820</v>
      </c>
      <c r="F23" s="17">
        <v>50000</v>
      </c>
      <c r="G23" s="12">
        <v>50000</v>
      </c>
      <c r="H23" s="12">
        <v>1076486</v>
      </c>
      <c r="I23" s="12">
        <v>115000</v>
      </c>
      <c r="J23" s="12">
        <v>115000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1406486</v>
      </c>
    </row>
    <row r="24" spans="3:18" x14ac:dyDescent="0.25">
      <c r="C24" s="4" t="s">
        <v>13</v>
      </c>
      <c r="D24" s="12">
        <v>9312000</v>
      </c>
      <c r="E24" s="12">
        <v>10818769.630000001</v>
      </c>
      <c r="F24" s="17">
        <v>259330.68</v>
      </c>
      <c r="G24" s="12">
        <v>865435.59</v>
      </c>
      <c r="H24" s="12">
        <v>336916.57</v>
      </c>
      <c r="I24" s="12">
        <v>507888.02</v>
      </c>
      <c r="J24" s="12">
        <v>613831.23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2583402.09</v>
      </c>
    </row>
    <row r="25" spans="3:18" x14ac:dyDescent="0.25">
      <c r="C25" s="4" t="s">
        <v>14</v>
      </c>
      <c r="D25" s="12">
        <v>3914590</v>
      </c>
      <c r="E25" s="12">
        <v>17032617.690000001</v>
      </c>
      <c r="F25" s="18">
        <v>0</v>
      </c>
      <c r="G25" s="12">
        <v>9960.1299999999992</v>
      </c>
      <c r="H25" s="12">
        <v>1029328.89</v>
      </c>
      <c r="I25" s="13">
        <v>0</v>
      </c>
      <c r="J25" s="12">
        <v>13056.7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1052345.72</v>
      </c>
    </row>
    <row r="26" spans="3:18" x14ac:dyDescent="0.25">
      <c r="C26" s="4" t="s">
        <v>15</v>
      </c>
      <c r="D26" s="12">
        <v>7993100</v>
      </c>
      <c r="E26" s="12">
        <v>28099413.02</v>
      </c>
      <c r="F26" s="18">
        <v>0</v>
      </c>
      <c r="G26" s="12">
        <v>137760</v>
      </c>
      <c r="H26" s="12">
        <v>496118.7</v>
      </c>
      <c r="I26" s="12">
        <v>92119.16</v>
      </c>
      <c r="J26" s="12">
        <v>162186.67000000001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888184.53</v>
      </c>
    </row>
    <row r="27" spans="3:18" x14ac:dyDescent="0.25">
      <c r="C27" s="4" t="s">
        <v>16</v>
      </c>
      <c r="D27" s="12">
        <v>3244000</v>
      </c>
      <c r="E27" s="12">
        <v>3244000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0</v>
      </c>
    </row>
    <row r="28" spans="3:18" x14ac:dyDescent="0.25">
      <c r="C28" s="3" t="s">
        <v>17</v>
      </c>
      <c r="D28" s="11">
        <f>+D29+D30+D31+D32+D33+D34+D35+D36+D37</f>
        <v>37811431</v>
      </c>
      <c r="E28" s="11">
        <f>+E29+E30+E31+E32+E33+E34+E35+E36+E37</f>
        <v>47824551.409999996</v>
      </c>
      <c r="F28" s="19">
        <f t="shared" ref="F28:L28" si="7">+F29+F30+F31+F32+F33+F34+F35+F36+F37</f>
        <v>0</v>
      </c>
      <c r="G28" s="11">
        <f t="shared" si="7"/>
        <v>27000</v>
      </c>
      <c r="H28" s="11">
        <f t="shared" si="7"/>
        <v>483901.42999999993</v>
      </c>
      <c r="I28" s="11">
        <f t="shared" si="7"/>
        <v>3087116.8099999996</v>
      </c>
      <c r="J28" s="11">
        <f t="shared" si="7"/>
        <v>1530108.7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5128126.9399999995</v>
      </c>
    </row>
    <row r="29" spans="3:18" x14ac:dyDescent="0.25">
      <c r="C29" s="4" t="s">
        <v>18</v>
      </c>
      <c r="D29" s="12">
        <v>1553820</v>
      </c>
      <c r="E29" s="12">
        <v>2529809.12</v>
      </c>
      <c r="F29" s="18">
        <v>0</v>
      </c>
      <c r="G29" s="12">
        <v>27000</v>
      </c>
      <c r="H29" s="12">
        <v>260355.3</v>
      </c>
      <c r="I29" s="12">
        <v>18000</v>
      </c>
      <c r="J29" s="12">
        <v>34987.300000000003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340342.6</v>
      </c>
    </row>
    <row r="30" spans="3:18" x14ac:dyDescent="0.25">
      <c r="C30" s="4" t="s">
        <v>19</v>
      </c>
      <c r="D30" s="12">
        <v>3810000</v>
      </c>
      <c r="E30" s="12">
        <v>3810000</v>
      </c>
      <c r="F30" s="18">
        <v>0</v>
      </c>
      <c r="G30" s="13">
        <v>0</v>
      </c>
      <c r="H30" s="13">
        <v>0</v>
      </c>
      <c r="I30" s="13">
        <v>0</v>
      </c>
      <c r="J30" s="12">
        <v>75.27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75.27</v>
      </c>
    </row>
    <row r="31" spans="3:18" x14ac:dyDescent="0.25">
      <c r="C31" s="4" t="s">
        <v>20</v>
      </c>
      <c r="D31" s="12">
        <v>6561600</v>
      </c>
      <c r="E31" s="12">
        <v>6561600</v>
      </c>
      <c r="F31" s="18">
        <v>0</v>
      </c>
      <c r="G31" s="13">
        <v>0</v>
      </c>
      <c r="H31" s="12">
        <v>17831.8</v>
      </c>
      <c r="I31" s="12">
        <v>651638.48</v>
      </c>
      <c r="J31" s="12">
        <v>12704.16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682174.44000000006</v>
      </c>
    </row>
    <row r="32" spans="3:18" x14ac:dyDescent="0.25">
      <c r="C32" s="4" t="s">
        <v>21</v>
      </c>
      <c r="D32" s="12">
        <v>736120</v>
      </c>
      <c r="E32" s="12">
        <v>736120</v>
      </c>
      <c r="F32" s="18">
        <v>0</v>
      </c>
      <c r="G32" s="13">
        <v>0</v>
      </c>
      <c r="H32" s="13">
        <v>0</v>
      </c>
      <c r="I32" s="13">
        <v>0</v>
      </c>
      <c r="J32" s="12">
        <v>36916.5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36916.5</v>
      </c>
    </row>
    <row r="33" spans="3:18" x14ac:dyDescent="0.25">
      <c r="C33" s="4" t="s">
        <v>22</v>
      </c>
      <c r="D33" s="12">
        <v>650000</v>
      </c>
      <c r="E33" s="12">
        <v>2524382.9</v>
      </c>
      <c r="F33" s="18">
        <v>0</v>
      </c>
      <c r="G33" s="13">
        <v>0</v>
      </c>
      <c r="H33" s="12">
        <v>1090</v>
      </c>
      <c r="I33" s="12">
        <v>508023.18</v>
      </c>
      <c r="J33" s="12">
        <v>225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509338.18</v>
      </c>
    </row>
    <row r="34" spans="3:18" x14ac:dyDescent="0.25">
      <c r="C34" s="4" t="s">
        <v>23</v>
      </c>
      <c r="D34" s="12">
        <v>680000</v>
      </c>
      <c r="E34" s="12">
        <v>6417642.7999999998</v>
      </c>
      <c r="F34" s="18">
        <v>0</v>
      </c>
      <c r="G34" s="13">
        <v>0</v>
      </c>
      <c r="H34" s="12">
        <v>23384.73</v>
      </c>
      <c r="I34" s="13">
        <v>0</v>
      </c>
      <c r="J34" s="12">
        <v>230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23614.73</v>
      </c>
    </row>
    <row r="35" spans="3:18" x14ac:dyDescent="0.25">
      <c r="C35" s="4" t="s">
        <v>24</v>
      </c>
      <c r="D35" s="12">
        <v>8196685</v>
      </c>
      <c r="E35" s="12">
        <v>8196685</v>
      </c>
      <c r="F35" s="18">
        <v>0</v>
      </c>
      <c r="G35" s="13">
        <v>0</v>
      </c>
      <c r="H35" s="12">
        <v>38651.379999999997</v>
      </c>
      <c r="I35" s="12">
        <v>1451714.68</v>
      </c>
      <c r="J35" s="12">
        <v>1432090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2922456.0599999996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15623206</v>
      </c>
      <c r="E37" s="12">
        <v>17048311.59</v>
      </c>
      <c r="F37" s="18">
        <v>0</v>
      </c>
      <c r="G37" s="13">
        <v>0</v>
      </c>
      <c r="H37" s="12">
        <v>142588.22</v>
      </c>
      <c r="I37" s="12">
        <v>457740.47</v>
      </c>
      <c r="J37" s="12">
        <v>12880.47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613209.15999999992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264416.24</v>
      </c>
      <c r="I38" s="14">
        <f t="shared" si="11"/>
        <v>0</v>
      </c>
      <c r="J38" s="11">
        <f t="shared" si="11"/>
        <v>-264416.24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264416.24</v>
      </c>
      <c r="I39" s="13">
        <v>0</v>
      </c>
      <c r="J39" s="12">
        <v>-264416.24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33648079</v>
      </c>
      <c r="E54" s="11">
        <f>+E55+E56+E57+E58+E59+E60+E61+E62+E63</f>
        <v>35648079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1094337.92</v>
      </c>
      <c r="J54" s="11">
        <f t="shared" si="17"/>
        <v>238016.01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1332353.93</v>
      </c>
    </row>
    <row r="55" spans="3:18" x14ac:dyDescent="0.25">
      <c r="C55" s="4" t="s">
        <v>44</v>
      </c>
      <c r="D55" s="12">
        <v>12155850</v>
      </c>
      <c r="E55" s="12">
        <v>14155850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2">
        <v>0</v>
      </c>
      <c r="Q55" s="13">
        <v>0</v>
      </c>
      <c r="R55" s="12">
        <f>+F55+G55+H55+I55+J55+K55+L55+M55+N55+O55+P55+Q55</f>
        <v>0</v>
      </c>
    </row>
    <row r="56" spans="3:18" x14ac:dyDescent="0.25">
      <c r="C56" s="4" t="s">
        <v>45</v>
      </c>
      <c r="D56" s="12">
        <v>386960</v>
      </c>
      <c r="E56" s="12">
        <v>386960</v>
      </c>
      <c r="F56" s="18">
        <v>0</v>
      </c>
      <c r="G56" s="13">
        <v>0</v>
      </c>
      <c r="H56" s="13">
        <v>0</v>
      </c>
      <c r="I56" s="13">
        <v>0</v>
      </c>
      <c r="J56" s="12">
        <v>238016.01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2">
        <f t="shared" ref="R56:R63" si="20">+F56+G56+H56+I56+J56+K56+L56+M56+N56+O56+P56+Q56</f>
        <v>238016.01</v>
      </c>
    </row>
    <row r="57" spans="3:18" x14ac:dyDescent="0.25">
      <c r="C57" s="4" t="s">
        <v>46</v>
      </c>
      <c r="D57" s="12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14000000</v>
      </c>
      <c r="E58" s="12">
        <v>14000000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6291947</v>
      </c>
      <c r="E59" s="12">
        <v>6291947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3">
        <v>0</v>
      </c>
      <c r="R59" s="12">
        <f t="shared" si="20"/>
        <v>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813322</v>
      </c>
      <c r="E63" s="12">
        <v>813322</v>
      </c>
      <c r="F63" s="18">
        <v>0</v>
      </c>
      <c r="G63" s="13">
        <v>0</v>
      </c>
      <c r="H63" s="13">
        <v>0</v>
      </c>
      <c r="I63" s="12">
        <v>1094337.92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1094337.92</v>
      </c>
    </row>
    <row r="64" spans="3:18" x14ac:dyDescent="0.25">
      <c r="C64" s="3" t="s">
        <v>53</v>
      </c>
      <c r="D64" s="11">
        <f>+D65+D66+D67+D68</f>
        <v>14128295</v>
      </c>
      <c r="E64" s="11">
        <f>+E65+E66+E67+E68</f>
        <v>26968678.600000001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864111.22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864111.22</v>
      </c>
    </row>
    <row r="65" spans="3:18" x14ac:dyDescent="0.25">
      <c r="C65" s="4" t="s">
        <v>54</v>
      </c>
      <c r="D65" s="12">
        <v>14128295</v>
      </c>
      <c r="E65" s="12">
        <v>25216620.91</v>
      </c>
      <c r="F65" s="18">
        <v>0</v>
      </c>
      <c r="G65" s="13">
        <v>0</v>
      </c>
      <c r="H65" s="12">
        <v>864111.22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864111.22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1752057.69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892036398</v>
      </c>
      <c r="E76" s="15">
        <f>+E12+E18+E28+E38+E46+E54+E64+E69+E72</f>
        <v>961201128.39999998</v>
      </c>
      <c r="F76" s="20">
        <f t="shared" ref="F76:L76" si="32">+F12+F18+F28+F38+F46+F54+F64+F69+F72</f>
        <v>1658044.27</v>
      </c>
      <c r="G76" s="15">
        <f t="shared" si="32"/>
        <v>69488920.840000004</v>
      </c>
      <c r="H76" s="15">
        <f t="shared" si="32"/>
        <v>40649232.690000005</v>
      </c>
      <c r="I76" s="15">
        <f t="shared" si="32"/>
        <v>40897620.620000005</v>
      </c>
      <c r="J76" s="15">
        <f t="shared" si="32"/>
        <v>67988742.280000016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220682560.70000002</v>
      </c>
    </row>
    <row r="77" spans="3:18" x14ac:dyDescent="0.25">
      <c r="C77" s="1" t="s">
        <v>66</v>
      </c>
      <c r="D77" s="22">
        <f t="shared" ref="D77:R77" si="35">+D78+D81+D84</f>
        <v>0</v>
      </c>
      <c r="E77" s="23">
        <f>+E78+E81+E84</f>
        <v>0</v>
      </c>
      <c r="F77" s="26">
        <f t="shared" si="35"/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 t="shared" ref="D78:R78" si="36">+D79+D80</f>
        <v>0</v>
      </c>
      <c r="E78" s="23">
        <f>+E79+E80</f>
        <v>0</v>
      </c>
      <c r="F78" s="23">
        <f t="shared" si="36"/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 t="shared" ref="D81:R81" si="37">+D82+D83</f>
        <v>0</v>
      </c>
      <c r="E81" s="23">
        <f>+E82+E83</f>
        <v>0</v>
      </c>
      <c r="F81" s="23">
        <f t="shared" si="37"/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 t="shared" ref="D84:R84" si="38">+D85</f>
        <v>0</v>
      </c>
      <c r="E84" s="23">
        <f>+E85</f>
        <v>0</v>
      </c>
      <c r="F84" s="23">
        <f t="shared" si="38"/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9" t="s">
        <v>101</v>
      </c>
      <c r="D86" s="27">
        <f t="shared" ref="D86:R86" si="39">+D76+D77</f>
        <v>892036398</v>
      </c>
      <c r="E86" s="35">
        <f>+E76+E77</f>
        <v>961201128.39999998</v>
      </c>
      <c r="F86" s="28">
        <f t="shared" si="39"/>
        <v>1658044.27</v>
      </c>
      <c r="G86" s="28">
        <f t="shared" si="39"/>
        <v>69488920.840000004</v>
      </c>
      <c r="H86" s="28">
        <f t="shared" si="39"/>
        <v>40649232.690000005</v>
      </c>
      <c r="I86" s="28">
        <f t="shared" si="39"/>
        <v>40897620.620000005</v>
      </c>
      <c r="J86" s="28">
        <f t="shared" si="39"/>
        <v>67988742.280000016</v>
      </c>
      <c r="K86" s="28">
        <f t="shared" si="39"/>
        <v>0</v>
      </c>
      <c r="L86" s="28">
        <f t="shared" si="39"/>
        <v>0</v>
      </c>
      <c r="M86" s="28">
        <f t="shared" si="39"/>
        <v>0</v>
      </c>
      <c r="N86" s="28">
        <f t="shared" si="39"/>
        <v>0</v>
      </c>
      <c r="O86" s="28">
        <f t="shared" si="39"/>
        <v>0</v>
      </c>
      <c r="P86" s="28">
        <f t="shared" si="39"/>
        <v>0</v>
      </c>
      <c r="Q86" s="28">
        <f t="shared" si="39"/>
        <v>0</v>
      </c>
      <c r="R86" s="28">
        <f t="shared" si="39"/>
        <v>220682560.70000002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8" spans="3:4" x14ac:dyDescent="0.25">
      <c r="C98" s="30" t="s">
        <v>99</v>
      </c>
      <c r="D98" s="31"/>
    </row>
    <row r="99" spans="3:4" x14ac:dyDescent="0.25">
      <c r="C99" s="32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Elvidami</cp:lastModifiedBy>
  <cp:lastPrinted>2022-06-01T13:09:40Z</cp:lastPrinted>
  <dcterms:created xsi:type="dcterms:W3CDTF">2021-07-29T18:58:50Z</dcterms:created>
  <dcterms:modified xsi:type="dcterms:W3CDTF">2023-07-07T16:50:00Z</dcterms:modified>
</cp:coreProperties>
</file>